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9320" windowHeight="972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L594" i="1"/>
  <c r="L509"/>
  <c r="J470"/>
  <c r="J471"/>
  <c r="J468"/>
  <c r="L467"/>
  <c r="J427"/>
  <c r="J428"/>
  <c r="J429"/>
  <c r="J431"/>
  <c r="J426"/>
  <c r="L425"/>
  <c r="J385"/>
  <c r="J386"/>
  <c r="J387"/>
  <c r="J384"/>
  <c r="L383" l="1"/>
  <c r="J343" l="1"/>
  <c r="J344"/>
  <c r="J345"/>
  <c r="J342"/>
  <c r="L341"/>
  <c r="L215"/>
  <c r="J175"/>
  <c r="J176"/>
  <c r="J177"/>
  <c r="J174"/>
  <c r="L173"/>
  <c r="J134"/>
  <c r="J135"/>
  <c r="J132"/>
  <c r="L131"/>
  <c r="J92"/>
  <c r="J93"/>
  <c r="J90"/>
  <c r="L89"/>
  <c r="L47"/>
  <c r="J49"/>
  <c r="J50"/>
  <c r="J51"/>
  <c r="J48"/>
  <c r="J7"/>
  <c r="J8"/>
  <c r="J9"/>
  <c r="J11"/>
  <c r="J6"/>
  <c r="J300"/>
  <c r="J301"/>
  <c r="J302"/>
  <c r="J303"/>
  <c r="B593" l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67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I425" s="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I383" s="1"/>
  <c r="H349"/>
  <c r="H383" s="1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G89" s="1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I594" l="1"/>
  <c r="G594"/>
  <c r="H594"/>
  <c r="J594"/>
  <c r="F594"/>
  <c r="L489"/>
  <c r="L494"/>
  <c r="L195"/>
  <c r="L200"/>
  <c r="L242"/>
  <c r="L237"/>
  <c r="L81"/>
  <c r="L153"/>
  <c r="L158"/>
  <c r="L111"/>
  <c r="L116"/>
  <c r="L363"/>
  <c r="L368"/>
  <c r="L405"/>
  <c r="L410"/>
  <c r="L32"/>
  <c r="L27"/>
  <c r="L207"/>
  <c r="L257"/>
  <c r="L227"/>
  <c r="L573"/>
  <c r="L578"/>
  <c r="L74"/>
  <c r="L69"/>
  <c r="L284"/>
  <c r="L279"/>
  <c r="L447"/>
  <c r="L452"/>
  <c r="L321"/>
  <c r="L326"/>
  <c r="L185"/>
  <c r="L249"/>
  <c r="L521"/>
  <c r="L551"/>
  <c r="L299"/>
  <c r="L269"/>
  <c r="L531"/>
  <c r="L536"/>
  <c r="L340"/>
  <c r="L437"/>
  <c r="L256"/>
  <c r="L101"/>
  <c r="L311"/>
  <c r="L563"/>
  <c r="L291"/>
  <c r="L508"/>
  <c r="L143"/>
  <c r="L39"/>
  <c r="L501"/>
  <c r="L592"/>
  <c r="L466"/>
  <c r="L375"/>
  <c r="L382"/>
  <c r="L479"/>
  <c r="L214"/>
  <c r="L417"/>
  <c r="L333"/>
  <c r="L459"/>
  <c r="L585"/>
  <c r="L172"/>
  <c r="L298"/>
  <c r="L395"/>
  <c r="L88"/>
  <c r="L550"/>
  <c r="L59"/>
  <c r="L424"/>
  <c r="L123"/>
  <c r="L130"/>
  <c r="L17"/>
  <c r="L353"/>
  <c r="L165"/>
  <c r="L46"/>
  <c r="L543"/>
</calcChain>
</file>

<file path=xl/sharedStrings.xml><?xml version="1.0" encoding="utf-8"?>
<sst xmlns="http://schemas.openxmlformats.org/spreadsheetml/2006/main" count="556" uniqueCount="70">
  <si>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</si>
  <si>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</si>
  <si>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</si>
  <si>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</si>
  <si>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</si>
  <si>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</si>
  <si>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</si>
  <si>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</si>
  <si>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</si>
  <si>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</si>
  <si>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</si>
  <si>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</si>
  <si>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</si>
  <si>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</si>
  <si>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</si>
  <si>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</si>
  <si>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</si>
  <si>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</si>
  <si>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</si>
  <si>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</si>
  <si>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</si>
  <si>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</si>
  <si>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</si>
  <si>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</si>
  <si>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</si>
  <si>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</si>
  <si>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</si>
  <si>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</si>
  <si>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</si>
  <si>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</si>
  <si>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</si>
  <si>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</si>
  <si>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</si>
  <si>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</si>
  <si>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</si>
  <si>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</si>
  <si>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</si>
  <si>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</si>
  <si>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</si>
  <si>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</si>
  <si>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</si>
  <si>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</si>
  <si>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</si>
  <si>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</si>
  <si>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</si>
  <si>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ПЛОВ ИЗ ПТИЦЫ</t>
  </si>
  <si>
    <t>НАПИТОК С ВИТАМИНАМИ "ВИТОШКА"</t>
  </si>
  <si>
    <t>ХЛЕБ ПШЕНИЧНЫЙ ИЛИ РЖАНОЙ</t>
  </si>
  <si>
    <t>МАКАРОННЫЕ ИЗДЕЛИЯ ОТВАРНЫЕ С МАСЛОМ</t>
  </si>
  <si>
    <t>ЧАЙ С ЛИМОНОМ</t>
  </si>
  <si>
    <t>ЧАЙ С САХАРОМ</t>
  </si>
  <si>
    <t>ЯЙЦО ОТВАРНОЕ</t>
  </si>
  <si>
    <t>ЧАЙ ФРУКТОВЫЙ</t>
  </si>
  <si>
    <t>ТТК 35</t>
  </si>
  <si>
    <t>ЖАРКОЕ ПО-ДОМАШНЕМУ ИЗ ФИЛЕ ПТИЦЫ</t>
  </si>
  <si>
    <t>СОСИСКИ,САРДЕЛЬКИ ОТВАРНЫЕ</t>
  </si>
  <si>
    <t>БИГУС "ШКОЛЬНЫЙ" С МЯСОМ ПТИЦЫ</t>
  </si>
  <si>
    <t>КАША "ДРУЖБА" С МАСЛОМ</t>
  </si>
  <si>
    <t>СЫР(ПОРЦИЯМИ)</t>
  </si>
  <si>
    <t xml:space="preserve">ФРИКАДЕЛЬКИ МЯСНЫЕ В КРАСНОМ СОУСЕ </t>
  </si>
  <si>
    <t>МАКАРОННЫМИ ИЗДЕЛИЯМИ ОТВАРНЫМИ С МАСЛОМ</t>
  </si>
  <si>
    <t xml:space="preserve">СУФЛЕ "ЗОЛОТАЯ РЫБКА" </t>
  </si>
  <si>
    <t>КАРТОФЕЛЬНОЕ ПЮРЕ</t>
  </si>
  <si>
    <t>КАШЕЙ ГРЕЧНЕВОЙ РАССЫПЧАТОЙ</t>
  </si>
  <si>
    <t>ТЕФТЕЛИ(МЯСНЫЕ ТУШЕНЫЕ В КРАСНОМ СОУСЕ)60/50</t>
  </si>
  <si>
    <t>КАША ПШЕННАЯ МОЛОЧНАЯ(ЖИДКАЯ)С МАСЛОМ</t>
  </si>
  <si>
    <t>ПУДИНГ ИЗ ТВОРОГА СО СГУЩ.МОЛОКОМ</t>
  </si>
  <si>
    <t xml:space="preserve"> РИС ОТВАРНОЙ</t>
  </si>
  <si>
    <t xml:space="preserve"> СОУСОМ БЕЛЫМ ОСНОВНЫМ</t>
  </si>
  <si>
    <t xml:space="preserve">КОТЛЕТЫ И БИТОЧКИ РЫБНЫЕ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</si>
</sst>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0" fillId="5" borderId="1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vertical="top" wrapText="1"/>
      <protection locked="0"/>
    </xf>
    <xf numFmtId="0" fontId="0" fillId="5" borderId="4" xfId="0" applyFill="1" applyBorder="1" applyAlignment="1" applyProtection="1">
      <alignment vertical="top" wrapText="1"/>
      <protection locked="0"/>
    </xf>
    <xf numFmtId="0" fontId="0" fillId="5" borderId="3" xfId="0" applyFill="1" applyBorder="1" applyAlignment="1" applyProtection="1">
      <alignment wrapText="1"/>
      <protection locked="0"/>
    </xf>
    <xf numFmtId="0" fontId="1" fillId="5" borderId="1" xfId="0" applyFont="1" applyFill="1" applyBorder="1" applyAlignment="1" applyProtection="1">
      <alignment vertical="top" wrapText="1"/>
      <protection locked="0"/>
    </xf>
    <xf numFmtId="0" fontId="1" fillId="5" borderId="2" xfId="0" applyFont="1" applyFill="1" applyBorder="1" applyAlignment="1" applyProtection="1">
      <alignment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19" xfId="0" applyFont="1" applyFill="1" applyBorder="1" applyAlignment="1" applyProtection="1">
      <alignment horizontal="center" vertical="top" wrapText="1"/>
      <protection locked="0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587" sqref="N58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0"/>
      <c r="D1" s="71"/>
      <c r="E1" s="71"/>
      <c r="F1" s="13" t="s">
        <v>16</v>
      </c>
      <c r="G1" s="2" t="s">
        <v>17</v>
      </c>
      <c r="H1" s="72"/>
      <c r="I1" s="72"/>
      <c r="J1" s="72"/>
      <c r="K1" s="72"/>
    </row>
    <row r="2" spans="1:12" ht="18">
      <c r="A2" s="43" t="s">
        <v>6</v>
      </c>
      <c r="C2" s="2"/>
      <c r="G2" s="2" t="s">
        <v>18</v>
      </c>
      <c r="H2" s="72"/>
      <c r="I2" s="72"/>
      <c r="J2" s="72"/>
      <c r="K2" s="72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2024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.75" thickBot="1">
      <c r="A6" s="22">
        <v>1</v>
      </c>
      <c r="B6" s="23">
        <v>1</v>
      </c>
      <c r="C6" s="24" t="s">
        <v>20</v>
      </c>
      <c r="D6" s="5" t="s">
        <v>21</v>
      </c>
      <c r="E6" s="58" t="s">
        <v>57</v>
      </c>
      <c r="F6" s="48">
        <v>200</v>
      </c>
      <c r="G6" s="48">
        <v>7</v>
      </c>
      <c r="H6" s="48">
        <v>6</v>
      </c>
      <c r="I6" s="48">
        <v>41.4</v>
      </c>
      <c r="J6" s="48">
        <f>I6*4+H6*9+G6*4</f>
        <v>247.6</v>
      </c>
      <c r="K6" s="49">
        <v>36</v>
      </c>
      <c r="L6" s="48">
        <v>23.86</v>
      </c>
    </row>
    <row r="7" spans="1:12" ht="15.75" thickBot="1">
      <c r="A7" s="25"/>
      <c r="B7" s="16"/>
      <c r="C7" s="11"/>
      <c r="D7" s="6"/>
      <c r="E7" s="59" t="s">
        <v>51</v>
      </c>
      <c r="F7" s="51">
        <v>40</v>
      </c>
      <c r="G7" s="51">
        <v>4.9000000000000004</v>
      </c>
      <c r="H7" s="51">
        <v>4.5</v>
      </c>
      <c r="I7" s="51">
        <v>0.3</v>
      </c>
      <c r="J7" s="48">
        <f t="shared" ref="J7:J11" si="0">I7*4+H7*9+G7*4</f>
        <v>61.300000000000004</v>
      </c>
      <c r="K7" s="52">
        <v>424</v>
      </c>
      <c r="L7" s="51">
        <v>20</v>
      </c>
    </row>
    <row r="8" spans="1:12" ht="15.75" thickBot="1">
      <c r="A8" s="25"/>
      <c r="B8" s="16"/>
      <c r="C8" s="11"/>
      <c r="D8" s="7" t="s">
        <v>22</v>
      </c>
      <c r="E8" s="59" t="s">
        <v>50</v>
      </c>
      <c r="F8" s="51">
        <v>200</v>
      </c>
      <c r="G8" s="51">
        <v>0.2</v>
      </c>
      <c r="H8" s="51">
        <v>0</v>
      </c>
      <c r="I8" s="51">
        <v>10.1</v>
      </c>
      <c r="J8" s="48">
        <f t="shared" si="0"/>
        <v>41.199999999999996</v>
      </c>
      <c r="K8" s="52">
        <v>943</v>
      </c>
      <c r="L8" s="51">
        <v>3.16</v>
      </c>
    </row>
    <row r="9" spans="1:12" ht="15.75" thickBot="1">
      <c r="A9" s="25"/>
      <c r="B9" s="16"/>
      <c r="C9" s="11"/>
      <c r="D9" s="7" t="s">
        <v>23</v>
      </c>
      <c r="E9" s="59" t="s">
        <v>47</v>
      </c>
      <c r="F9" s="51">
        <v>54</v>
      </c>
      <c r="G9" s="51">
        <v>4.0999999999999996</v>
      </c>
      <c r="H9" s="51">
        <v>0.54</v>
      </c>
      <c r="I9" s="51">
        <v>25.3</v>
      </c>
      <c r="J9" s="48">
        <f t="shared" si="0"/>
        <v>122.46000000000001</v>
      </c>
      <c r="K9" s="52"/>
      <c r="L9" s="51">
        <v>6.44</v>
      </c>
    </row>
    <row r="10" spans="1:12" ht="15.75" thickBot="1">
      <c r="A10" s="25"/>
      <c r="B10" s="16"/>
      <c r="C10" s="11"/>
      <c r="D10" s="7" t="s">
        <v>24</v>
      </c>
      <c r="E10" s="62"/>
      <c r="F10" s="51"/>
      <c r="G10" s="51"/>
      <c r="H10" s="51"/>
      <c r="I10" s="51"/>
      <c r="J10" s="48"/>
      <c r="K10" s="52"/>
      <c r="L10" s="51"/>
    </row>
    <row r="11" spans="1:12" ht="15.75" thickBot="1">
      <c r="A11" s="25"/>
      <c r="B11" s="16"/>
      <c r="C11" s="11"/>
      <c r="D11" s="6"/>
      <c r="E11" s="62" t="s">
        <v>58</v>
      </c>
      <c r="F11" s="51">
        <v>10</v>
      </c>
      <c r="G11" s="51">
        <v>2.2999999999999998</v>
      </c>
      <c r="H11" s="51">
        <v>2.9</v>
      </c>
      <c r="I11" s="51">
        <v>0</v>
      </c>
      <c r="J11" s="48">
        <f t="shared" si="0"/>
        <v>35.299999999999997</v>
      </c>
      <c r="K11" s="52">
        <v>42</v>
      </c>
      <c r="L11" s="51">
        <v>11.9</v>
      </c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504</v>
      </c>
      <c r="G13" s="21">
        <f t="shared" ref="G13:J13" si="1">SUM(G6:G12)</f>
        <v>18.5</v>
      </c>
      <c r="H13" s="21">
        <f t="shared" si="1"/>
        <v>13.94</v>
      </c>
      <c r="I13" s="21">
        <f t="shared" si="1"/>
        <v>77.099999999999994</v>
      </c>
      <c r="J13" s="21">
        <f t="shared" si="1"/>
        <v>507.85999999999996</v>
      </c>
      <c r="K13" s="27"/>
      <c r="L13" s="21">
        <f t="shared" ref="L13" si="2">SUM(L6:L12)</f>
        <v>65.36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3">SUM(G14:G16)</f>
        <v>0</v>
      </c>
      <c r="H17" s="21">
        <f t="shared" si="3"/>
        <v>0</v>
      </c>
      <c r="I17" s="21">
        <f t="shared" si="3"/>
        <v>0</v>
      </c>
      <c r="J17" s="21">
        <f t="shared" si="3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4">SUM(G18:G26)</f>
        <v>0</v>
      </c>
      <c r="H27" s="21">
        <f t="shared" si="4"/>
        <v>0</v>
      </c>
      <c r="I27" s="21">
        <f t="shared" si="4"/>
        <v>0</v>
      </c>
      <c r="J27" s="21">
        <f t="shared" si="4"/>
        <v>0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5">SUM(G28:G31)</f>
        <v>0</v>
      </c>
      <c r="H32" s="21">
        <f t="shared" si="5"/>
        <v>0</v>
      </c>
      <c r="I32" s="21">
        <f t="shared" si="5"/>
        <v>0</v>
      </c>
      <c r="J32" s="21">
        <f t="shared" si="5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6">SUM(G33:G38)</f>
        <v>0</v>
      </c>
      <c r="H39" s="21">
        <f t="shared" si="6"/>
        <v>0</v>
      </c>
      <c r="I39" s="21">
        <f t="shared" si="6"/>
        <v>0</v>
      </c>
      <c r="J39" s="21">
        <f t="shared" si="6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7">SUM(G40:G45)</f>
        <v>0</v>
      </c>
      <c r="H46" s="21">
        <f t="shared" si="7"/>
        <v>0</v>
      </c>
      <c r="I46" s="21">
        <f t="shared" si="7"/>
        <v>0</v>
      </c>
      <c r="J46" s="21">
        <f t="shared" si="7"/>
        <v>0</v>
      </c>
      <c r="K46" s="27"/>
      <c r="L46" s="21">
        <f ca="1">SUM(L40:L48)</f>
        <v>0</v>
      </c>
    </row>
    <row r="47" spans="1:12" ht="15.75" thickBot="1">
      <c r="A47" s="31">
        <f>A6</f>
        <v>1</v>
      </c>
      <c r="B47" s="32">
        <f>B6</f>
        <v>1</v>
      </c>
      <c r="C47" s="68" t="s">
        <v>4</v>
      </c>
      <c r="D47" s="69"/>
      <c r="E47" s="33"/>
      <c r="F47" s="34">
        <f>F13+F17+F27+F32+F39+F46</f>
        <v>504</v>
      </c>
      <c r="G47" s="34">
        <f t="shared" ref="G47:J47" si="8">G13+G17+G27+G32+G39+G46</f>
        <v>18.5</v>
      </c>
      <c r="H47" s="34">
        <f t="shared" si="8"/>
        <v>13.94</v>
      </c>
      <c r="I47" s="34">
        <f t="shared" si="8"/>
        <v>77.099999999999994</v>
      </c>
      <c r="J47" s="34">
        <f t="shared" si="8"/>
        <v>507.85999999999996</v>
      </c>
      <c r="K47" s="35"/>
      <c r="L47" s="34">
        <f>L13</f>
        <v>65.36</v>
      </c>
    </row>
    <row r="48" spans="1:12" ht="15.75" thickBot="1">
      <c r="A48" s="15">
        <v>1</v>
      </c>
      <c r="B48" s="16">
        <v>2</v>
      </c>
      <c r="C48" s="24" t="s">
        <v>20</v>
      </c>
      <c r="D48" s="5" t="s">
        <v>21</v>
      </c>
      <c r="E48" s="58" t="s">
        <v>59</v>
      </c>
      <c r="F48" s="48">
        <v>105</v>
      </c>
      <c r="G48" s="48">
        <v>7.4</v>
      </c>
      <c r="H48" s="48">
        <v>11.9</v>
      </c>
      <c r="I48" s="48">
        <v>10.5</v>
      </c>
      <c r="J48" s="48">
        <f>I48*4+H48*9+G48*4</f>
        <v>178.70000000000002</v>
      </c>
      <c r="K48" s="49">
        <v>602</v>
      </c>
      <c r="L48" s="48">
        <v>44.34</v>
      </c>
    </row>
    <row r="49" spans="1:12" ht="30.75" thickBot="1">
      <c r="A49" s="15"/>
      <c r="B49" s="16"/>
      <c r="C49" s="11"/>
      <c r="D49" s="6"/>
      <c r="E49" s="59" t="s">
        <v>60</v>
      </c>
      <c r="F49" s="51">
        <v>150</v>
      </c>
      <c r="G49" s="51">
        <v>5.7</v>
      </c>
      <c r="H49" s="51">
        <v>4.3</v>
      </c>
      <c r="I49" s="51">
        <v>36</v>
      </c>
      <c r="J49" s="48">
        <f t="shared" ref="J49:J51" si="9">I49*4+H49*9+G49*4</f>
        <v>205.5</v>
      </c>
      <c r="K49" s="52">
        <v>688</v>
      </c>
      <c r="L49" s="51">
        <v>14.98</v>
      </c>
    </row>
    <row r="50" spans="1:12" ht="15.75" thickBot="1">
      <c r="A50" s="15"/>
      <c r="B50" s="16"/>
      <c r="C50" s="11"/>
      <c r="D50" s="7" t="s">
        <v>22</v>
      </c>
      <c r="E50" s="59" t="s">
        <v>52</v>
      </c>
      <c r="F50" s="51">
        <v>200</v>
      </c>
      <c r="G50" s="51">
        <v>0.2</v>
      </c>
      <c r="H50" s="51">
        <v>0</v>
      </c>
      <c r="I50" s="51">
        <v>11</v>
      </c>
      <c r="J50" s="48">
        <f t="shared" si="9"/>
        <v>44.8</v>
      </c>
      <c r="K50" s="52" t="s">
        <v>53</v>
      </c>
      <c r="L50" s="51">
        <v>6.79</v>
      </c>
    </row>
    <row r="51" spans="1:12" ht="15">
      <c r="A51" s="15"/>
      <c r="B51" s="16"/>
      <c r="C51" s="11"/>
      <c r="D51" s="7" t="s">
        <v>23</v>
      </c>
      <c r="E51" s="59" t="s">
        <v>47</v>
      </c>
      <c r="F51" s="51">
        <v>50</v>
      </c>
      <c r="G51" s="51">
        <v>3.8</v>
      </c>
      <c r="H51" s="51">
        <v>0.5</v>
      </c>
      <c r="I51" s="51">
        <v>23.4</v>
      </c>
      <c r="J51" s="48">
        <f t="shared" si="9"/>
        <v>113.3</v>
      </c>
      <c r="K51" s="52"/>
      <c r="L51" s="51">
        <v>6</v>
      </c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9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505</v>
      </c>
      <c r="G55" s="21">
        <f t="shared" ref="G55" si="10">SUM(G48:G54)</f>
        <v>17.100000000000001</v>
      </c>
      <c r="H55" s="21">
        <f t="shared" ref="H55" si="11">SUM(H48:H54)</f>
        <v>16.7</v>
      </c>
      <c r="I55" s="21">
        <f t="shared" ref="I55" si="12">SUM(I48:I54)</f>
        <v>80.900000000000006</v>
      </c>
      <c r="J55" s="21">
        <f t="shared" ref="J55" si="13">SUM(J48:J54)</f>
        <v>542.30000000000007</v>
      </c>
      <c r="K55" s="27"/>
      <c r="L55" s="21">
        <f t="shared" ref="L55:L97" si="14">SUM(L48:L54)</f>
        <v>72.110000000000014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5">SUM(G56:G58)</f>
        <v>0</v>
      </c>
      <c r="H59" s="21">
        <f t="shared" ref="H59" si="16">SUM(H56:H58)</f>
        <v>0</v>
      </c>
      <c r="I59" s="21">
        <f t="shared" ref="I59" si="17">SUM(I56:I58)</f>
        <v>0</v>
      </c>
      <c r="J59" s="21">
        <f t="shared" ref="J59" si="18">SUM(J56:J58)</f>
        <v>0</v>
      </c>
      <c r="K59" s="27"/>
      <c r="L59" s="21">
        <f t="shared" ref="L59" ca="1" si="19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20">SUM(G60:G68)</f>
        <v>0</v>
      </c>
      <c r="H69" s="21">
        <f t="shared" ref="H69" si="21">SUM(H60:H68)</f>
        <v>0</v>
      </c>
      <c r="I69" s="21">
        <f t="shared" ref="I69" si="22">SUM(I60:I68)</f>
        <v>0</v>
      </c>
      <c r="J69" s="21">
        <f t="shared" ref="J69" si="23">SUM(J60:J68)</f>
        <v>0</v>
      </c>
      <c r="K69" s="27"/>
      <c r="L69" s="21">
        <f t="shared" ref="L69" ca="1" si="24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5">SUM(G70:G73)</f>
        <v>0</v>
      </c>
      <c r="H74" s="21">
        <f t="shared" ref="H74" si="26">SUM(H70:H73)</f>
        <v>0</v>
      </c>
      <c r="I74" s="21">
        <f t="shared" ref="I74" si="27">SUM(I70:I73)</f>
        <v>0</v>
      </c>
      <c r="J74" s="21">
        <f t="shared" ref="J74" si="28">SUM(J70:J73)</f>
        <v>0</v>
      </c>
      <c r="K74" s="27"/>
      <c r="L74" s="21">
        <f t="shared" ref="L74" ca="1" si="29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30">SUM(G75:G80)</f>
        <v>0</v>
      </c>
      <c r="H81" s="21">
        <f t="shared" ref="H81" si="31">SUM(H75:H80)</f>
        <v>0</v>
      </c>
      <c r="I81" s="21">
        <f t="shared" ref="I81" si="32">SUM(I75:I80)</f>
        <v>0</v>
      </c>
      <c r="J81" s="21">
        <f t="shared" ref="J81" si="33">SUM(J75:J80)</f>
        <v>0</v>
      </c>
      <c r="K81" s="27"/>
      <c r="L81" s="21">
        <f t="shared" ref="L81" ca="1" si="34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5">SUM(G82:G87)</f>
        <v>0</v>
      </c>
      <c r="H88" s="21">
        <f t="shared" ref="H88" si="36">SUM(H82:H87)</f>
        <v>0</v>
      </c>
      <c r="I88" s="21">
        <f t="shared" ref="I88" si="37">SUM(I82:I87)</f>
        <v>0</v>
      </c>
      <c r="J88" s="21">
        <f t="shared" ref="J88" si="38">SUM(J82:J87)</f>
        <v>0</v>
      </c>
      <c r="K88" s="27"/>
      <c r="L88" s="21">
        <f t="shared" ref="L88" ca="1" si="39">SUM(L82:L90)</f>
        <v>0</v>
      </c>
    </row>
    <row r="89" spans="1:12" ht="15.75" customHeight="1" thickBot="1">
      <c r="A89" s="36">
        <f>A48</f>
        <v>1</v>
      </c>
      <c r="B89" s="36">
        <f>B48</f>
        <v>2</v>
      </c>
      <c r="C89" s="68" t="s">
        <v>4</v>
      </c>
      <c r="D89" s="69"/>
      <c r="E89" s="33"/>
      <c r="F89" s="34">
        <f>F55+F59+F69+F74+F81+F88</f>
        <v>505</v>
      </c>
      <c r="G89" s="34">
        <f t="shared" ref="G89" si="40">G55+G59+G69+G74+G81+G88</f>
        <v>17.100000000000001</v>
      </c>
      <c r="H89" s="34">
        <f t="shared" ref="H89" si="41">H55+H59+H69+H74+H81+H88</f>
        <v>16.7</v>
      </c>
      <c r="I89" s="34">
        <f t="shared" ref="I89" si="42">I55+I59+I69+I74+I81+I88</f>
        <v>80.900000000000006</v>
      </c>
      <c r="J89" s="34">
        <f t="shared" ref="J89" si="43">J55+J59+J69+J74+J81+J88</f>
        <v>542.30000000000007</v>
      </c>
      <c r="K89" s="35"/>
      <c r="L89" s="34">
        <f>L55</f>
        <v>72.110000000000014</v>
      </c>
    </row>
    <row r="90" spans="1:12" ht="15.75" thickBot="1">
      <c r="A90" s="22">
        <v>1</v>
      </c>
      <c r="B90" s="23">
        <v>3</v>
      </c>
      <c r="C90" s="24" t="s">
        <v>20</v>
      </c>
      <c r="D90" s="5" t="s">
        <v>21</v>
      </c>
      <c r="E90" s="60" t="s">
        <v>45</v>
      </c>
      <c r="F90" s="48">
        <v>250</v>
      </c>
      <c r="G90" s="48">
        <v>16.2</v>
      </c>
      <c r="H90" s="48">
        <v>11.8</v>
      </c>
      <c r="I90" s="48">
        <v>58.4</v>
      </c>
      <c r="J90" s="48">
        <f>I90*4+H90*9+G90*4</f>
        <v>404.6</v>
      </c>
      <c r="K90" s="49">
        <v>645</v>
      </c>
      <c r="L90" s="48">
        <v>68.64</v>
      </c>
    </row>
    <row r="91" spans="1:12" ht="15.75" thickBot="1">
      <c r="A91" s="25"/>
      <c r="B91" s="16"/>
      <c r="C91" s="11"/>
      <c r="D91" s="6"/>
      <c r="E91" s="59"/>
      <c r="F91" s="51"/>
      <c r="G91" s="51"/>
      <c r="H91" s="51"/>
      <c r="I91" s="51"/>
      <c r="J91" s="48"/>
      <c r="K91" s="52"/>
      <c r="L91" s="51"/>
    </row>
    <row r="92" spans="1:12" ht="15.75" thickBot="1">
      <c r="A92" s="25"/>
      <c r="B92" s="16"/>
      <c r="C92" s="11"/>
      <c r="D92" s="7" t="s">
        <v>22</v>
      </c>
      <c r="E92" s="59" t="s">
        <v>49</v>
      </c>
      <c r="F92" s="51">
        <v>200</v>
      </c>
      <c r="G92" s="51">
        <v>0.3</v>
      </c>
      <c r="H92" s="51">
        <v>0</v>
      </c>
      <c r="I92" s="51">
        <v>10.3</v>
      </c>
      <c r="J92" s="48">
        <f t="shared" ref="J92:J93" si="44">I92*4+H92*9+G92*4</f>
        <v>42.400000000000006</v>
      </c>
      <c r="K92" s="52">
        <v>944</v>
      </c>
      <c r="L92" s="51">
        <v>5.46</v>
      </c>
    </row>
    <row r="93" spans="1:12" ht="15">
      <c r="A93" s="25"/>
      <c r="B93" s="16"/>
      <c r="C93" s="11"/>
      <c r="D93" s="7" t="s">
        <v>23</v>
      </c>
      <c r="E93" s="59" t="s">
        <v>47</v>
      </c>
      <c r="F93" s="51">
        <v>50</v>
      </c>
      <c r="G93" s="51">
        <v>3.8</v>
      </c>
      <c r="H93" s="51">
        <v>0.5</v>
      </c>
      <c r="I93" s="51">
        <v>23.4</v>
      </c>
      <c r="J93" s="48">
        <f t="shared" si="44"/>
        <v>113.3</v>
      </c>
      <c r="K93" s="52"/>
      <c r="L93" s="51">
        <v>6</v>
      </c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9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500</v>
      </c>
      <c r="G97" s="21">
        <f t="shared" ref="G97" si="45">SUM(G90:G96)</f>
        <v>20.3</v>
      </c>
      <c r="H97" s="21">
        <f t="shared" ref="H97" si="46">SUM(H90:H96)</f>
        <v>12.3</v>
      </c>
      <c r="I97" s="21">
        <f t="shared" ref="I97" si="47">SUM(I90:I96)</f>
        <v>92.1</v>
      </c>
      <c r="J97" s="21">
        <f t="shared" ref="J97" si="48">SUM(J90:J96)</f>
        <v>560.29999999999995</v>
      </c>
      <c r="K97" s="27"/>
      <c r="L97" s="21">
        <f t="shared" si="14"/>
        <v>80.099999999999994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9">SUM(G98:G100)</f>
        <v>0</v>
      </c>
      <c r="H101" s="21">
        <f t="shared" ref="H101" si="50">SUM(H98:H100)</f>
        <v>0</v>
      </c>
      <c r="I101" s="21">
        <f t="shared" ref="I101" si="51">SUM(I98:I100)</f>
        <v>0</v>
      </c>
      <c r="J101" s="21">
        <f t="shared" ref="J101" si="52">SUM(J98:J100)</f>
        <v>0</v>
      </c>
      <c r="K101" s="27"/>
      <c r="L101" s="21">
        <f t="shared" ref="L101" ca="1" si="53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4">SUM(G102:G110)</f>
        <v>0</v>
      </c>
      <c r="H111" s="21">
        <f t="shared" ref="H111" si="55">SUM(H102:H110)</f>
        <v>0</v>
      </c>
      <c r="I111" s="21">
        <f t="shared" ref="I111" si="56">SUM(I102:I110)</f>
        <v>0</v>
      </c>
      <c r="J111" s="21">
        <f t="shared" ref="J111" si="57">SUM(J102:J110)</f>
        <v>0</v>
      </c>
      <c r="K111" s="27"/>
      <c r="L111" s="21">
        <f t="shared" ref="L111" ca="1" si="58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9">SUM(G112:G115)</f>
        <v>0</v>
      </c>
      <c r="H116" s="21">
        <f t="shared" ref="H116" si="60">SUM(H112:H115)</f>
        <v>0</v>
      </c>
      <c r="I116" s="21">
        <f t="shared" ref="I116" si="61">SUM(I112:I115)</f>
        <v>0</v>
      </c>
      <c r="J116" s="21">
        <f t="shared" ref="J116" si="62">SUM(J112:J115)</f>
        <v>0</v>
      </c>
      <c r="K116" s="27"/>
      <c r="L116" s="21">
        <f t="shared" ref="L116" ca="1" si="63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4">SUM(G117:G122)</f>
        <v>0</v>
      </c>
      <c r="H123" s="21">
        <f t="shared" ref="H123" si="65">SUM(H117:H122)</f>
        <v>0</v>
      </c>
      <c r="I123" s="21">
        <f t="shared" ref="I123" si="66">SUM(I117:I122)</f>
        <v>0</v>
      </c>
      <c r="J123" s="21">
        <f t="shared" ref="J123" si="67">SUM(J117:J122)</f>
        <v>0</v>
      </c>
      <c r="K123" s="27"/>
      <c r="L123" s="21">
        <f t="shared" ref="L123" ca="1" si="68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9">SUM(G124:G129)</f>
        <v>0</v>
      </c>
      <c r="H130" s="21">
        <f t="shared" ref="H130" si="70">SUM(H124:H129)</f>
        <v>0</v>
      </c>
      <c r="I130" s="21">
        <f t="shared" ref="I130" si="71">SUM(I124:I129)</f>
        <v>0</v>
      </c>
      <c r="J130" s="21">
        <f t="shared" ref="J130" si="72">SUM(J124:J129)</f>
        <v>0</v>
      </c>
      <c r="K130" s="27"/>
      <c r="L130" s="21">
        <f t="shared" ref="L130" ca="1" si="73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8" t="s">
        <v>4</v>
      </c>
      <c r="D131" s="69"/>
      <c r="E131" s="33"/>
      <c r="F131" s="34">
        <f>F97+F101+F111+F116+F123+F130</f>
        <v>500</v>
      </c>
      <c r="G131" s="34">
        <f t="shared" ref="G131" si="74">G97+G101+G111+G116+G123+G130</f>
        <v>20.3</v>
      </c>
      <c r="H131" s="34">
        <f t="shared" ref="H131" si="75">H97+H101+H111+H116+H123+H130</f>
        <v>12.3</v>
      </c>
      <c r="I131" s="34">
        <f t="shared" ref="I131" si="76">I97+I101+I111+I116+I123+I130</f>
        <v>92.1</v>
      </c>
      <c r="J131" s="34">
        <f t="shared" ref="J131" si="77">J97+J101+J111+J116+J123+J130</f>
        <v>560.29999999999995</v>
      </c>
      <c r="K131" s="35"/>
      <c r="L131" s="34">
        <f>L97</f>
        <v>80.099999999999994</v>
      </c>
    </row>
    <row r="132" spans="1:12" ht="15.75" thickBot="1">
      <c r="A132" s="22">
        <v>1</v>
      </c>
      <c r="B132" s="23">
        <v>4</v>
      </c>
      <c r="C132" s="24" t="s">
        <v>20</v>
      </c>
      <c r="D132" s="5" t="s">
        <v>21</v>
      </c>
      <c r="E132" s="60" t="s">
        <v>56</v>
      </c>
      <c r="F132" s="48">
        <v>250</v>
      </c>
      <c r="G132" s="48">
        <v>14.6</v>
      </c>
      <c r="H132" s="48">
        <v>10.8</v>
      </c>
      <c r="I132" s="48">
        <v>12.6</v>
      </c>
      <c r="J132" s="48">
        <f>I132*4+H132*9+G132*4</f>
        <v>206</v>
      </c>
      <c r="K132" s="49">
        <v>49</v>
      </c>
      <c r="L132" s="48">
        <v>66.2</v>
      </c>
    </row>
    <row r="133" spans="1:12" ht="15.75" thickBot="1">
      <c r="A133" s="25"/>
      <c r="B133" s="16"/>
      <c r="C133" s="11"/>
      <c r="D133" s="6"/>
      <c r="E133" s="61"/>
      <c r="F133" s="51"/>
      <c r="G133" s="51"/>
      <c r="H133" s="51"/>
      <c r="I133" s="51"/>
      <c r="J133" s="48"/>
      <c r="K133" s="52"/>
      <c r="L133" s="51"/>
    </row>
    <row r="134" spans="1:12" ht="15.75" thickBot="1">
      <c r="A134" s="25"/>
      <c r="B134" s="16"/>
      <c r="C134" s="11"/>
      <c r="D134" s="7" t="s">
        <v>22</v>
      </c>
      <c r="E134" s="59" t="s">
        <v>50</v>
      </c>
      <c r="F134" s="51">
        <v>200</v>
      </c>
      <c r="G134" s="51">
        <v>0.2</v>
      </c>
      <c r="H134" s="51">
        <v>0</v>
      </c>
      <c r="I134" s="51">
        <v>10.1</v>
      </c>
      <c r="J134" s="48">
        <f t="shared" ref="J134:J135" si="78">I134*4+H134*9+G134*4</f>
        <v>41.199999999999996</v>
      </c>
      <c r="K134" s="52">
        <v>943</v>
      </c>
      <c r="L134" s="51">
        <v>3.16</v>
      </c>
    </row>
    <row r="135" spans="1:12" ht="15">
      <c r="A135" s="25"/>
      <c r="B135" s="16"/>
      <c r="C135" s="11"/>
      <c r="D135" s="7" t="s">
        <v>23</v>
      </c>
      <c r="E135" s="59" t="s">
        <v>47</v>
      </c>
      <c r="F135" s="51">
        <v>50</v>
      </c>
      <c r="G135" s="51">
        <v>3.8</v>
      </c>
      <c r="H135" s="51">
        <v>0.5</v>
      </c>
      <c r="I135" s="51">
        <v>23.4</v>
      </c>
      <c r="J135" s="48">
        <f t="shared" si="78"/>
        <v>113.3</v>
      </c>
      <c r="K135" s="52"/>
      <c r="L135" s="51">
        <v>6</v>
      </c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9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500</v>
      </c>
      <c r="G139" s="21">
        <f t="shared" ref="G139" si="79">SUM(G132:G138)</f>
        <v>18.599999999999998</v>
      </c>
      <c r="H139" s="21">
        <f t="shared" ref="H139" si="80">SUM(H132:H138)</f>
        <v>11.3</v>
      </c>
      <c r="I139" s="21">
        <f t="shared" ref="I139" si="81">SUM(I132:I138)</f>
        <v>46.099999999999994</v>
      </c>
      <c r="J139" s="21">
        <f t="shared" ref="J139" si="82">SUM(J132:J138)</f>
        <v>360.5</v>
      </c>
      <c r="K139" s="27"/>
      <c r="L139" s="21">
        <f t="shared" ref="L139:L181" si="83">SUM(L132:L138)</f>
        <v>75.36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4">SUM(G140:G142)</f>
        <v>0</v>
      </c>
      <c r="H143" s="21">
        <f t="shared" ref="H143" si="85">SUM(H140:H142)</f>
        <v>0</v>
      </c>
      <c r="I143" s="21">
        <f t="shared" ref="I143" si="86">SUM(I140:I142)</f>
        <v>0</v>
      </c>
      <c r="J143" s="21">
        <f t="shared" ref="J143" si="87">SUM(J140:J142)</f>
        <v>0</v>
      </c>
      <c r="K143" s="27"/>
      <c r="L143" s="21">
        <f t="shared" ref="L143" ca="1" si="88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9">SUM(G144:G152)</f>
        <v>0</v>
      </c>
      <c r="H153" s="21">
        <f t="shared" ref="H153" si="90">SUM(H144:H152)</f>
        <v>0</v>
      </c>
      <c r="I153" s="21">
        <f t="shared" ref="I153" si="91">SUM(I144:I152)</f>
        <v>0</v>
      </c>
      <c r="J153" s="21">
        <f t="shared" ref="J153" si="92">SUM(J144:J152)</f>
        <v>0</v>
      </c>
      <c r="K153" s="27"/>
      <c r="L153" s="21">
        <f t="shared" ref="L153" ca="1" si="93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4">SUM(G154:G157)</f>
        <v>0</v>
      </c>
      <c r="H158" s="21">
        <f t="shared" ref="H158" si="95">SUM(H154:H157)</f>
        <v>0</v>
      </c>
      <c r="I158" s="21">
        <f t="shared" ref="I158" si="96">SUM(I154:I157)</f>
        <v>0</v>
      </c>
      <c r="J158" s="21">
        <f t="shared" ref="J158" si="97">SUM(J154:J157)</f>
        <v>0</v>
      </c>
      <c r="K158" s="27"/>
      <c r="L158" s="21">
        <f t="shared" ref="L158" ca="1" si="98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9">SUM(G159:G164)</f>
        <v>0</v>
      </c>
      <c r="H165" s="21">
        <f t="shared" ref="H165" si="100">SUM(H159:H164)</f>
        <v>0</v>
      </c>
      <c r="I165" s="21">
        <f t="shared" ref="I165" si="101">SUM(I159:I164)</f>
        <v>0</v>
      </c>
      <c r="J165" s="21">
        <f t="shared" ref="J165" si="102">SUM(J159:J164)</f>
        <v>0</v>
      </c>
      <c r="K165" s="27"/>
      <c r="L165" s="21">
        <f t="shared" ref="L165" ca="1" si="103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4">SUM(G166:G171)</f>
        <v>0</v>
      </c>
      <c r="H172" s="21">
        <f t="shared" ref="H172" si="105">SUM(H166:H171)</f>
        <v>0</v>
      </c>
      <c r="I172" s="21">
        <f t="shared" ref="I172" si="106">SUM(I166:I171)</f>
        <v>0</v>
      </c>
      <c r="J172" s="21">
        <f t="shared" ref="J172" si="107">SUM(J166:J171)</f>
        <v>0</v>
      </c>
      <c r="K172" s="27"/>
      <c r="L172" s="21">
        <f t="shared" ref="L172" ca="1" si="108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8" t="s">
        <v>4</v>
      </c>
      <c r="D173" s="69"/>
      <c r="E173" s="33"/>
      <c r="F173" s="34">
        <f>F139+F143+F153+F158+F165+F172</f>
        <v>500</v>
      </c>
      <c r="G173" s="34">
        <f t="shared" ref="G173" si="109">G139+G143+G153+G158+G165+G172</f>
        <v>18.599999999999998</v>
      </c>
      <c r="H173" s="34">
        <f t="shared" ref="H173" si="110">H139+H143+H153+H158+H165+H172</f>
        <v>11.3</v>
      </c>
      <c r="I173" s="34">
        <f t="shared" ref="I173" si="111">I139+I143+I153+I158+I165+I172</f>
        <v>46.099999999999994</v>
      </c>
      <c r="J173" s="34">
        <f t="shared" ref="J173" si="112">J139+J143+J153+J158+J165+J172</f>
        <v>360.5</v>
      </c>
      <c r="K173" s="35"/>
      <c r="L173" s="34">
        <f>L139</f>
        <v>75.36</v>
      </c>
    </row>
    <row r="174" spans="1:12" ht="15.75" thickBot="1">
      <c r="A174" s="22">
        <v>1</v>
      </c>
      <c r="B174" s="23">
        <v>5</v>
      </c>
      <c r="C174" s="24" t="s">
        <v>20</v>
      </c>
      <c r="D174" s="5" t="s">
        <v>21</v>
      </c>
      <c r="E174" s="60" t="s">
        <v>61</v>
      </c>
      <c r="F174" s="48">
        <v>90</v>
      </c>
      <c r="G174" s="48">
        <v>10.6</v>
      </c>
      <c r="H174" s="48">
        <v>9.9</v>
      </c>
      <c r="I174" s="48">
        <v>8.4</v>
      </c>
      <c r="J174" s="48">
        <f>I174*4+H174*9+G174*4</f>
        <v>165.10000000000002</v>
      </c>
      <c r="K174" s="49">
        <v>47</v>
      </c>
      <c r="L174" s="48">
        <v>47.09</v>
      </c>
    </row>
    <row r="175" spans="1:12" ht="15.75" thickBot="1">
      <c r="A175" s="25"/>
      <c r="B175" s="16"/>
      <c r="C175" s="11"/>
      <c r="D175" s="6"/>
      <c r="E175" s="59" t="s">
        <v>62</v>
      </c>
      <c r="F175" s="51">
        <v>150</v>
      </c>
      <c r="G175" s="51">
        <v>3.2</v>
      </c>
      <c r="H175" s="51">
        <v>4.7</v>
      </c>
      <c r="I175" s="51">
        <v>21.4</v>
      </c>
      <c r="J175" s="48">
        <f t="shared" ref="J175:J177" si="113">I175*4+H175*9+G175*4</f>
        <v>140.70000000000002</v>
      </c>
      <c r="K175" s="52">
        <v>694</v>
      </c>
      <c r="L175" s="51">
        <v>22.89</v>
      </c>
    </row>
    <row r="176" spans="1:12" ht="15.75" thickBot="1">
      <c r="A176" s="25"/>
      <c r="B176" s="16"/>
      <c r="C176" s="11"/>
      <c r="D176" s="7" t="s">
        <v>22</v>
      </c>
      <c r="E176" s="59" t="s">
        <v>52</v>
      </c>
      <c r="F176" s="51">
        <v>200</v>
      </c>
      <c r="G176" s="51">
        <v>0.2</v>
      </c>
      <c r="H176" s="51">
        <v>0</v>
      </c>
      <c r="I176" s="51">
        <v>11</v>
      </c>
      <c r="J176" s="48">
        <f t="shared" si="113"/>
        <v>44.8</v>
      </c>
      <c r="K176" s="52" t="s">
        <v>53</v>
      </c>
      <c r="L176" s="51">
        <v>6.79</v>
      </c>
    </row>
    <row r="177" spans="1:12" ht="15">
      <c r="A177" s="25"/>
      <c r="B177" s="16"/>
      <c r="C177" s="11"/>
      <c r="D177" s="7" t="s">
        <v>23</v>
      </c>
      <c r="E177" s="59" t="s">
        <v>47</v>
      </c>
      <c r="F177" s="51">
        <v>60</v>
      </c>
      <c r="G177" s="51">
        <v>4.5999999999999996</v>
      </c>
      <c r="H177" s="51">
        <v>0.6</v>
      </c>
      <c r="I177" s="51">
        <v>28</v>
      </c>
      <c r="J177" s="48">
        <f t="shared" si="113"/>
        <v>135.80000000000001</v>
      </c>
      <c r="K177" s="52"/>
      <c r="L177" s="51">
        <v>7.2</v>
      </c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9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 t="shared" ref="G181" si="114">SUM(G174:G180)</f>
        <v>18.600000000000001</v>
      </c>
      <c r="H181" s="21">
        <f t="shared" ref="H181" si="115">SUM(H174:H180)</f>
        <v>15.200000000000001</v>
      </c>
      <c r="I181" s="21">
        <f t="shared" ref="I181" si="116">SUM(I174:I180)</f>
        <v>68.8</v>
      </c>
      <c r="J181" s="21">
        <f t="shared" ref="J181" si="117">SUM(J174:J180)</f>
        <v>486.40000000000009</v>
      </c>
      <c r="K181" s="27"/>
      <c r="L181" s="21">
        <f t="shared" si="83"/>
        <v>83.970000000000013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8">SUM(G182:G184)</f>
        <v>0</v>
      </c>
      <c r="H185" s="21">
        <f t="shared" ref="H185" si="119">SUM(H182:H184)</f>
        <v>0</v>
      </c>
      <c r="I185" s="21">
        <f t="shared" ref="I185" si="120">SUM(I182:I184)</f>
        <v>0</v>
      </c>
      <c r="J185" s="21">
        <f t="shared" ref="J185" si="121">SUM(J182:J184)</f>
        <v>0</v>
      </c>
      <c r="K185" s="27"/>
      <c r="L185" s="21">
        <f t="shared" ref="L185" ca="1" si="122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3">SUM(G186:G194)</f>
        <v>0</v>
      </c>
      <c r="H195" s="21">
        <f t="shared" ref="H195" si="124">SUM(H186:H194)</f>
        <v>0</v>
      </c>
      <c r="I195" s="21">
        <f t="shared" ref="I195" si="125">SUM(I186:I194)</f>
        <v>0</v>
      </c>
      <c r="J195" s="21">
        <f t="shared" ref="J195" si="126">SUM(J186:J194)</f>
        <v>0</v>
      </c>
      <c r="K195" s="27"/>
      <c r="L195" s="21">
        <f t="shared" ref="L195" ca="1" si="127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8">SUM(G196:G199)</f>
        <v>0</v>
      </c>
      <c r="H200" s="21">
        <f t="shared" ref="H200" si="129">SUM(H196:H199)</f>
        <v>0</v>
      </c>
      <c r="I200" s="21">
        <f t="shared" ref="I200" si="130">SUM(I196:I199)</f>
        <v>0</v>
      </c>
      <c r="J200" s="21">
        <f t="shared" ref="J200" si="131">SUM(J196:J199)</f>
        <v>0</v>
      </c>
      <c r="K200" s="27"/>
      <c r="L200" s="21">
        <f t="shared" ref="L200" ca="1" si="132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3">SUM(G201:G206)</f>
        <v>0</v>
      </c>
      <c r="H207" s="21">
        <f t="shared" ref="H207" si="134">SUM(H201:H206)</f>
        <v>0</v>
      </c>
      <c r="I207" s="21">
        <f t="shared" ref="I207" si="135">SUM(I201:I206)</f>
        <v>0</v>
      </c>
      <c r="J207" s="21">
        <f t="shared" ref="J207" si="136">SUM(J201:J206)</f>
        <v>0</v>
      </c>
      <c r="K207" s="27"/>
      <c r="L207" s="21">
        <f t="shared" ref="L207" ca="1" si="137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8">SUM(G208:G213)</f>
        <v>0</v>
      </c>
      <c r="H214" s="21">
        <f t="shared" ref="H214" si="139">SUM(H208:H213)</f>
        <v>0</v>
      </c>
      <c r="I214" s="21">
        <f t="shared" ref="I214" si="140">SUM(I208:I213)</f>
        <v>0</v>
      </c>
      <c r="J214" s="21">
        <f t="shared" ref="J214" si="141">SUM(J208:J213)</f>
        <v>0</v>
      </c>
      <c r="K214" s="27"/>
      <c r="L214" s="21">
        <f t="shared" ref="L214" ca="1" si="142">SUM(L208:L216)</f>
        <v>0</v>
      </c>
    </row>
    <row r="215" spans="1:12" ht="15.75" customHeight="1" thickBot="1">
      <c r="A215" s="31">
        <f>A174</f>
        <v>1</v>
      </c>
      <c r="B215" s="32">
        <f>B174</f>
        <v>5</v>
      </c>
      <c r="C215" s="68" t="s">
        <v>4</v>
      </c>
      <c r="D215" s="69"/>
      <c r="E215" s="33"/>
      <c r="F215" s="34">
        <f>F181+F185+F195+F200+F207+F214</f>
        <v>500</v>
      </c>
      <c r="G215" s="34">
        <f t="shared" ref="G215" si="143">G181+G185+G195+G200+G207+G214</f>
        <v>18.600000000000001</v>
      </c>
      <c r="H215" s="34">
        <f t="shared" ref="H215" si="144">H181+H185+H195+H200+H207+H214</f>
        <v>15.200000000000001</v>
      </c>
      <c r="I215" s="34">
        <f t="shared" ref="I215" si="145">I181+I185+I195+I200+I207+I214</f>
        <v>68.8</v>
      </c>
      <c r="J215" s="34">
        <f t="shared" ref="J215" si="146">J181+J185+J195+J200+J207+J214</f>
        <v>486.40000000000009</v>
      </c>
      <c r="K215" s="35"/>
      <c r="L215" s="34">
        <f>L181</f>
        <v>83.970000000000013</v>
      </c>
    </row>
    <row r="216" spans="1:12" ht="15.75" thickBot="1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.75" thickBot="1">
      <c r="A217" s="25"/>
      <c r="B217" s="16"/>
      <c r="C217" s="11"/>
      <c r="D217" s="6"/>
      <c r="E217" s="50"/>
      <c r="F217" s="51"/>
      <c r="G217" s="51"/>
      <c r="H217" s="51"/>
      <c r="I217" s="51"/>
      <c r="J217" s="48"/>
      <c r="K217" s="52"/>
      <c r="L217" s="51"/>
    </row>
    <row r="218" spans="1:12" ht="15.75" thickBot="1">
      <c r="A218" s="25"/>
      <c r="B218" s="16"/>
      <c r="C218" s="11"/>
      <c r="D218" s="7" t="s">
        <v>22</v>
      </c>
      <c r="E218" s="59"/>
      <c r="F218" s="51"/>
      <c r="G218" s="51"/>
      <c r="H218" s="51"/>
      <c r="I218" s="51"/>
      <c r="J218" s="48"/>
      <c r="K218" s="52"/>
      <c r="L218" s="51"/>
    </row>
    <row r="219" spans="1:12" ht="15">
      <c r="A219" s="25"/>
      <c r="B219" s="16"/>
      <c r="C219" s="11"/>
      <c r="D219" s="7" t="s">
        <v>23</v>
      </c>
      <c r="E219" s="59"/>
      <c r="F219" s="51"/>
      <c r="G219" s="51"/>
      <c r="H219" s="51"/>
      <c r="I219" s="51"/>
      <c r="J219" s="48"/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9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7">SUM(G216:G222)</f>
        <v>0</v>
      </c>
      <c r="H223" s="21">
        <f t="shared" ref="H223" si="148">SUM(H216:H222)</f>
        <v>0</v>
      </c>
      <c r="I223" s="21">
        <f t="shared" ref="I223" si="149">SUM(I216:I222)</f>
        <v>0</v>
      </c>
      <c r="J223" s="21">
        <f t="shared" ref="J223" si="150">SUM(J216:J222)</f>
        <v>0</v>
      </c>
      <c r="K223" s="27"/>
      <c r="L223" s="21">
        <f t="shared" ref="L223:L265" si="151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2">SUM(G224:G226)</f>
        <v>0</v>
      </c>
      <c r="H227" s="21">
        <f t="shared" ref="H227" si="153">SUM(H224:H226)</f>
        <v>0</v>
      </c>
      <c r="I227" s="21">
        <f t="shared" ref="I227" si="154">SUM(I224:I226)</f>
        <v>0</v>
      </c>
      <c r="J227" s="21">
        <f t="shared" ref="J227" si="155">SUM(J224:J226)</f>
        <v>0</v>
      </c>
      <c r="K227" s="27"/>
      <c r="L227" s="21">
        <f t="shared" ref="L227" ca="1" si="156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7">SUM(G228:G236)</f>
        <v>0</v>
      </c>
      <c r="H237" s="21">
        <f t="shared" ref="H237" si="158">SUM(H228:H236)</f>
        <v>0</v>
      </c>
      <c r="I237" s="21">
        <f t="shared" ref="I237" si="159">SUM(I228:I236)</f>
        <v>0</v>
      </c>
      <c r="J237" s="21">
        <f t="shared" ref="J237" si="160">SUM(J228:J236)</f>
        <v>0</v>
      </c>
      <c r="K237" s="27"/>
      <c r="L237" s="21">
        <f t="shared" ref="L237" ca="1" si="161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2">SUM(G238:G241)</f>
        <v>0</v>
      </c>
      <c r="H242" s="21">
        <f t="shared" ref="H242" si="163">SUM(H238:H241)</f>
        <v>0</v>
      </c>
      <c r="I242" s="21">
        <f t="shared" ref="I242" si="164">SUM(I238:I241)</f>
        <v>0</v>
      </c>
      <c r="J242" s="21">
        <f t="shared" ref="J242" si="165">SUM(J238:J241)</f>
        <v>0</v>
      </c>
      <c r="K242" s="27"/>
      <c r="L242" s="21">
        <f t="shared" ref="L242" ca="1" si="166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7">SUM(G243:G248)</f>
        <v>0</v>
      </c>
      <c r="H249" s="21">
        <f t="shared" ref="H249" si="168">SUM(H243:H248)</f>
        <v>0</v>
      </c>
      <c r="I249" s="21">
        <f t="shared" ref="I249" si="169">SUM(I243:I248)</f>
        <v>0</v>
      </c>
      <c r="J249" s="21">
        <f t="shared" ref="J249" si="170">SUM(J243:J248)</f>
        <v>0</v>
      </c>
      <c r="K249" s="27"/>
      <c r="L249" s="21">
        <f t="shared" ref="L249" ca="1" si="171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2">SUM(G250:G255)</f>
        <v>0</v>
      </c>
      <c r="H256" s="21">
        <f t="shared" ref="H256" si="173">SUM(H250:H255)</f>
        <v>0</v>
      </c>
      <c r="I256" s="21">
        <f t="shared" ref="I256" si="174">SUM(I250:I255)</f>
        <v>0</v>
      </c>
      <c r="J256" s="21">
        <f t="shared" ref="J256" si="175">SUM(J250:J255)</f>
        <v>0</v>
      </c>
      <c r="K256" s="27"/>
      <c r="L256" s="21">
        <f t="shared" ref="L256" ca="1" si="176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8" t="s">
        <v>4</v>
      </c>
      <c r="D257" s="69"/>
      <c r="E257" s="33"/>
      <c r="F257" s="34">
        <f>F223+F227+F237+F242+F249+F256</f>
        <v>0</v>
      </c>
      <c r="G257" s="34">
        <f t="shared" ref="G257" si="177">G223+G227+G237+G242+G249+G256</f>
        <v>0</v>
      </c>
      <c r="H257" s="34">
        <f t="shared" ref="H257" si="178">H223+H227+H237+H242+H249+H256</f>
        <v>0</v>
      </c>
      <c r="I257" s="34">
        <f t="shared" ref="I257" si="179">I223+I227+I237+I242+I249+I256</f>
        <v>0</v>
      </c>
      <c r="J257" s="34">
        <f t="shared" ref="J257" si="180">J223+J227+J237+J242+J249+J256</f>
        <v>0</v>
      </c>
      <c r="K257" s="35"/>
      <c r="L257" s="34">
        <f t="shared" ref="L257" ca="1" si="181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60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.75" thickBot="1">
      <c r="A260" s="25"/>
      <c r="B260" s="16"/>
      <c r="C260" s="11"/>
      <c r="D260" s="7" t="s">
        <v>22</v>
      </c>
      <c r="E260" s="59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9"/>
      <c r="F261" s="51"/>
      <c r="G261" s="51"/>
      <c r="H261" s="51"/>
      <c r="I261" s="51"/>
      <c r="J261" s="48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9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2">SUM(G258:G264)</f>
        <v>0</v>
      </c>
      <c r="H265" s="21">
        <f t="shared" ref="H265" si="183">SUM(H258:H264)</f>
        <v>0</v>
      </c>
      <c r="I265" s="21">
        <f t="shared" ref="I265" si="184">SUM(I258:I264)</f>
        <v>0</v>
      </c>
      <c r="J265" s="21">
        <f t="shared" ref="J265" si="185">SUM(J258:J264)</f>
        <v>0</v>
      </c>
      <c r="K265" s="27"/>
      <c r="L265" s="21">
        <f t="shared" si="151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6">SUM(G266:G268)</f>
        <v>0</v>
      </c>
      <c r="H269" s="21">
        <f t="shared" ref="H269" si="187">SUM(H266:H268)</f>
        <v>0</v>
      </c>
      <c r="I269" s="21">
        <f t="shared" ref="I269" si="188">SUM(I266:I268)</f>
        <v>0</v>
      </c>
      <c r="J269" s="21">
        <f t="shared" ref="J269" si="189">SUM(J266:J268)</f>
        <v>0</v>
      </c>
      <c r="K269" s="27"/>
      <c r="L269" s="21">
        <f t="shared" ref="L269" ca="1" si="190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1">SUM(G270:G278)</f>
        <v>0</v>
      </c>
      <c r="H279" s="21">
        <f t="shared" ref="H279" si="192">SUM(H270:H278)</f>
        <v>0</v>
      </c>
      <c r="I279" s="21">
        <f t="shared" ref="I279" si="193">SUM(I270:I278)</f>
        <v>0</v>
      </c>
      <c r="J279" s="21">
        <f t="shared" ref="J279" si="194">SUM(J270:J278)</f>
        <v>0</v>
      </c>
      <c r="K279" s="27"/>
      <c r="L279" s="21">
        <f t="shared" ref="L279" ca="1" si="195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6">SUM(G280:G283)</f>
        <v>0</v>
      </c>
      <c r="H284" s="21">
        <f t="shared" ref="H284" si="197">SUM(H280:H283)</f>
        <v>0</v>
      </c>
      <c r="I284" s="21">
        <f t="shared" ref="I284" si="198">SUM(I280:I283)</f>
        <v>0</v>
      </c>
      <c r="J284" s="21">
        <f t="shared" ref="J284" si="199">SUM(J280:J283)</f>
        <v>0</v>
      </c>
      <c r="K284" s="27"/>
      <c r="L284" s="21">
        <f t="shared" ref="L284" ca="1" si="200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1">SUM(G285:G290)</f>
        <v>0</v>
      </c>
      <c r="H291" s="21">
        <f t="shared" ref="H291" si="202">SUM(H285:H290)</f>
        <v>0</v>
      </c>
      <c r="I291" s="21">
        <f t="shared" ref="I291" si="203">SUM(I285:I290)</f>
        <v>0</v>
      </c>
      <c r="J291" s="21">
        <f t="shared" ref="J291" si="204">SUM(J285:J290)</f>
        <v>0</v>
      </c>
      <c r="K291" s="27"/>
      <c r="L291" s="21">
        <f t="shared" ref="L291" ca="1" si="205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6">SUM(G292:G297)</f>
        <v>0</v>
      </c>
      <c r="H298" s="21">
        <f t="shared" ref="H298" si="207">SUM(H292:H297)</f>
        <v>0</v>
      </c>
      <c r="I298" s="21">
        <f t="shared" ref="I298" si="208">SUM(I292:I297)</f>
        <v>0</v>
      </c>
      <c r="J298" s="21">
        <f t="shared" ref="J298" si="209">SUM(J292:J297)</f>
        <v>0</v>
      </c>
      <c r="K298" s="27"/>
      <c r="L298" s="21">
        <f t="shared" ref="L298" ca="1" si="210">SUM(L292:L300)</f>
        <v>0</v>
      </c>
    </row>
    <row r="299" spans="1:12" ht="15.75" customHeight="1" thickBot="1">
      <c r="A299" s="31">
        <f>A258</f>
        <v>1</v>
      </c>
      <c r="B299" s="32">
        <f>B258</f>
        <v>7</v>
      </c>
      <c r="C299" s="68" t="s">
        <v>4</v>
      </c>
      <c r="D299" s="69"/>
      <c r="E299" s="33"/>
      <c r="F299" s="34">
        <f>F265+F269+F279+F284+F291+F298</f>
        <v>0</v>
      </c>
      <c r="G299" s="34">
        <f t="shared" ref="G299" si="211">G265+G269+G279+G284+G291+G298</f>
        <v>0</v>
      </c>
      <c r="H299" s="34">
        <f t="shared" ref="H299" si="212">H265+H269+H279+H284+H291+H298</f>
        <v>0</v>
      </c>
      <c r="I299" s="34">
        <f t="shared" ref="I299" si="213">I265+I269+I279+I284+I291+I298</f>
        <v>0</v>
      </c>
      <c r="J299" s="34">
        <f t="shared" ref="J299" si="214">J265+J269+J279+J284+J291+J298</f>
        <v>0</v>
      </c>
      <c r="K299" s="35"/>
      <c r="L299" s="34">
        <f t="shared" ref="L299" ca="1" si="215">L265+L269+L279+L284+L291+L298</f>
        <v>0</v>
      </c>
    </row>
    <row r="300" spans="1:12" ht="15.75" thickBot="1">
      <c r="A300" s="22">
        <v>2</v>
      </c>
      <c r="B300" s="23">
        <v>1</v>
      </c>
      <c r="C300" s="24" t="s">
        <v>20</v>
      </c>
      <c r="D300" s="5" t="s">
        <v>21</v>
      </c>
      <c r="E300" s="47" t="s">
        <v>55</v>
      </c>
      <c r="F300" s="48">
        <v>100</v>
      </c>
      <c r="G300" s="48">
        <v>10.7</v>
      </c>
      <c r="H300" s="48">
        <v>23.2</v>
      </c>
      <c r="I300" s="48">
        <v>0.4</v>
      </c>
      <c r="J300" s="48">
        <f>I300*4+H300*9+G300*4</f>
        <v>253.2</v>
      </c>
      <c r="K300" s="49">
        <v>536</v>
      </c>
      <c r="L300" s="48">
        <v>65.33</v>
      </c>
    </row>
    <row r="301" spans="1:12" ht="15.75" thickBot="1">
      <c r="A301" s="25"/>
      <c r="B301" s="16"/>
      <c r="C301" s="11"/>
      <c r="D301" s="6"/>
      <c r="E301" s="50" t="s">
        <v>48</v>
      </c>
      <c r="F301" s="51">
        <v>150</v>
      </c>
      <c r="G301" s="51">
        <v>5.7</v>
      </c>
      <c r="H301" s="51">
        <v>4.3</v>
      </c>
      <c r="I301" s="51">
        <v>36</v>
      </c>
      <c r="J301" s="48">
        <f t="shared" ref="J301:J303" si="216">I301*4+H301*9+G301*4</f>
        <v>205.5</v>
      </c>
      <c r="K301" s="52">
        <v>688</v>
      </c>
      <c r="L301" s="51">
        <v>14.98</v>
      </c>
    </row>
    <row r="302" spans="1:12" ht="15.75" thickBot="1">
      <c r="A302" s="25"/>
      <c r="B302" s="16"/>
      <c r="C302" s="11"/>
      <c r="D302" s="7" t="s">
        <v>22</v>
      </c>
      <c r="E302" s="59" t="s">
        <v>46</v>
      </c>
      <c r="F302" s="51">
        <v>200</v>
      </c>
      <c r="G302" s="51">
        <v>0</v>
      </c>
      <c r="H302" s="51">
        <v>0</v>
      </c>
      <c r="I302" s="51">
        <v>19</v>
      </c>
      <c r="J302" s="48">
        <f t="shared" si="216"/>
        <v>76</v>
      </c>
      <c r="K302" s="52">
        <v>507</v>
      </c>
      <c r="L302" s="51">
        <v>12.2</v>
      </c>
    </row>
    <row r="303" spans="1:12" ht="15">
      <c r="A303" s="25"/>
      <c r="B303" s="16"/>
      <c r="C303" s="11"/>
      <c r="D303" s="7" t="s">
        <v>23</v>
      </c>
      <c r="E303" s="59" t="s">
        <v>47</v>
      </c>
      <c r="F303" s="51">
        <v>50</v>
      </c>
      <c r="G303" s="51">
        <v>3.8</v>
      </c>
      <c r="H303" s="51">
        <v>0.5</v>
      </c>
      <c r="I303" s="51">
        <v>23.4</v>
      </c>
      <c r="J303" s="48">
        <f t="shared" si="216"/>
        <v>113.3</v>
      </c>
      <c r="K303" s="52"/>
      <c r="L303" s="51">
        <v>6</v>
      </c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9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500</v>
      </c>
      <c r="G307" s="21">
        <f t="shared" ref="G307" si="217">SUM(G300:G306)</f>
        <v>20.2</v>
      </c>
      <c r="H307" s="21">
        <f t="shared" ref="H307" si="218">SUM(H300:H306)</f>
        <v>28</v>
      </c>
      <c r="I307" s="21">
        <f t="shared" ref="I307" si="219">SUM(I300:I306)</f>
        <v>78.8</v>
      </c>
      <c r="J307" s="21">
        <f t="shared" ref="J307" si="220">SUM(J300:J306)</f>
        <v>648</v>
      </c>
      <c r="K307" s="27"/>
      <c r="L307" s="21">
        <f t="shared" ref="L307:L349" si="221">SUM(L300:L306)</f>
        <v>98.51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2">SUM(G308:G310)</f>
        <v>0</v>
      </c>
      <c r="H311" s="21">
        <f t="shared" ref="H311" si="223">SUM(H308:H310)</f>
        <v>0</v>
      </c>
      <c r="I311" s="21">
        <f t="shared" ref="I311" si="224">SUM(I308:I310)</f>
        <v>0</v>
      </c>
      <c r="J311" s="21">
        <f t="shared" ref="J311" si="225">SUM(J308:J310)</f>
        <v>0</v>
      </c>
      <c r="K311" s="27"/>
      <c r="L311" s="21">
        <f t="shared" ref="L311" ca="1" si="226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7">SUM(G312:G320)</f>
        <v>0</v>
      </c>
      <c r="H321" s="21">
        <f t="shared" ref="H321" si="228">SUM(H312:H320)</f>
        <v>0</v>
      </c>
      <c r="I321" s="21">
        <f t="shared" ref="I321" si="229">SUM(I312:I320)</f>
        <v>0</v>
      </c>
      <c r="J321" s="21">
        <f t="shared" ref="J321" si="230">SUM(J312:J320)</f>
        <v>0</v>
      </c>
      <c r="K321" s="27"/>
      <c r="L321" s="21">
        <f t="shared" ref="L321" ca="1" si="231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2">SUM(G322:G325)</f>
        <v>0</v>
      </c>
      <c r="H326" s="21">
        <f t="shared" ref="H326" si="233">SUM(H322:H325)</f>
        <v>0</v>
      </c>
      <c r="I326" s="21">
        <f t="shared" ref="I326" si="234">SUM(I322:I325)</f>
        <v>0</v>
      </c>
      <c r="J326" s="21">
        <f t="shared" ref="J326" si="235">SUM(J322:J325)</f>
        <v>0</v>
      </c>
      <c r="K326" s="27"/>
      <c r="L326" s="21">
        <f t="shared" ref="L326" ca="1" si="236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7">SUM(G327:G332)</f>
        <v>0</v>
      </c>
      <c r="H333" s="21">
        <f t="shared" ref="H333" si="238">SUM(H327:H332)</f>
        <v>0</v>
      </c>
      <c r="I333" s="21">
        <f t="shared" ref="I333" si="239">SUM(I327:I332)</f>
        <v>0</v>
      </c>
      <c r="J333" s="21">
        <f t="shared" ref="J333" si="240">SUM(J327:J332)</f>
        <v>0</v>
      </c>
      <c r="K333" s="27"/>
      <c r="L333" s="21">
        <f t="shared" ref="L333" ca="1" si="241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2">SUM(G334:G339)</f>
        <v>0</v>
      </c>
      <c r="H340" s="21">
        <f t="shared" ref="H340" si="243">SUM(H334:H339)</f>
        <v>0</v>
      </c>
      <c r="I340" s="21">
        <f t="shared" ref="I340" si="244">SUM(I334:I339)</f>
        <v>0</v>
      </c>
      <c r="J340" s="21">
        <f t="shared" ref="J340" si="245">SUM(J334:J339)</f>
        <v>0</v>
      </c>
      <c r="K340" s="27"/>
      <c r="L340" s="21">
        <f t="shared" ref="L340" ca="1" si="246">SUM(L334:L342)</f>
        <v>0</v>
      </c>
    </row>
    <row r="341" spans="1:12" ht="15.75" customHeight="1" thickBot="1">
      <c r="A341" s="31">
        <f>A300</f>
        <v>2</v>
      </c>
      <c r="B341" s="32">
        <f>B300</f>
        <v>1</v>
      </c>
      <c r="C341" s="68" t="s">
        <v>4</v>
      </c>
      <c r="D341" s="69"/>
      <c r="E341" s="33"/>
      <c r="F341" s="34">
        <f>F307+F311+F321+F326+F333+F340</f>
        <v>500</v>
      </c>
      <c r="G341" s="34">
        <f t="shared" ref="G341" si="247">G307+G311+G321+G326+G333+G340</f>
        <v>20.2</v>
      </c>
      <c r="H341" s="34">
        <f t="shared" ref="H341" si="248">H307+H311+H321+H326+H333+H340</f>
        <v>28</v>
      </c>
      <c r="I341" s="34">
        <f t="shared" ref="I341" si="249">I307+I311+I321+I326+I333+I340</f>
        <v>78.8</v>
      </c>
      <c r="J341" s="34">
        <f t="shared" ref="J341" si="250">J307+J311+J321+J326+J333+J340</f>
        <v>648</v>
      </c>
      <c r="K341" s="35"/>
      <c r="L341" s="34">
        <f>L307</f>
        <v>98.51</v>
      </c>
    </row>
    <row r="342" spans="1:12" ht="15.75" thickBot="1">
      <c r="A342" s="15">
        <v>2</v>
      </c>
      <c r="B342" s="16">
        <v>2</v>
      </c>
      <c r="C342" s="24" t="s">
        <v>20</v>
      </c>
      <c r="D342" s="5" t="s">
        <v>21</v>
      </c>
      <c r="E342" s="60" t="s">
        <v>64</v>
      </c>
      <c r="F342" s="48">
        <v>110</v>
      </c>
      <c r="G342" s="48">
        <v>7.3</v>
      </c>
      <c r="H342" s="48">
        <v>14.8</v>
      </c>
      <c r="I342" s="48">
        <v>10.9</v>
      </c>
      <c r="J342" s="48">
        <f>I342*4+H342*9+G342*4</f>
        <v>206</v>
      </c>
      <c r="K342" s="49">
        <v>619</v>
      </c>
      <c r="L342" s="48">
        <v>46.75</v>
      </c>
    </row>
    <row r="343" spans="1:12" ht="15.75" thickBot="1">
      <c r="A343" s="15"/>
      <c r="B343" s="16"/>
      <c r="C343" s="11"/>
      <c r="D343" s="6"/>
      <c r="E343" s="59" t="s">
        <v>63</v>
      </c>
      <c r="F343" s="51">
        <v>150</v>
      </c>
      <c r="G343" s="51">
        <v>8.5</v>
      </c>
      <c r="H343" s="51">
        <v>5.9</v>
      </c>
      <c r="I343" s="51">
        <v>38.299999999999997</v>
      </c>
      <c r="J343" s="48">
        <f t="shared" ref="J343:J345" si="251">I343*4+H343*9+G343*4</f>
        <v>240.29999999999998</v>
      </c>
      <c r="K343" s="52">
        <v>679</v>
      </c>
      <c r="L343" s="51">
        <v>16.93</v>
      </c>
    </row>
    <row r="344" spans="1:12" ht="15.75" thickBot="1">
      <c r="A344" s="15"/>
      <c r="B344" s="16"/>
      <c r="C344" s="11"/>
      <c r="D344" s="7" t="s">
        <v>22</v>
      </c>
      <c r="E344" s="59" t="s">
        <v>49</v>
      </c>
      <c r="F344" s="51">
        <v>200</v>
      </c>
      <c r="G344" s="51">
        <v>0.3</v>
      </c>
      <c r="H344" s="51">
        <v>0</v>
      </c>
      <c r="I344" s="51">
        <v>10.3</v>
      </c>
      <c r="J344" s="48">
        <f t="shared" si="251"/>
        <v>42.400000000000006</v>
      </c>
      <c r="K344" s="52">
        <v>944</v>
      </c>
      <c r="L344" s="51">
        <v>5.46</v>
      </c>
    </row>
    <row r="345" spans="1:12" ht="15">
      <c r="A345" s="15"/>
      <c r="B345" s="16"/>
      <c r="C345" s="11"/>
      <c r="D345" s="7" t="s">
        <v>23</v>
      </c>
      <c r="E345" s="59" t="s">
        <v>47</v>
      </c>
      <c r="F345" s="51">
        <v>40</v>
      </c>
      <c r="G345" s="51">
        <v>3.04</v>
      </c>
      <c r="H345" s="51">
        <v>0.4</v>
      </c>
      <c r="I345" s="51">
        <v>18.72</v>
      </c>
      <c r="J345" s="48">
        <f t="shared" si="251"/>
        <v>90.639999999999986</v>
      </c>
      <c r="K345" s="52"/>
      <c r="L345" s="51">
        <v>4.8</v>
      </c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9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52">SUM(G342:G348)</f>
        <v>19.14</v>
      </c>
      <c r="H349" s="21">
        <f t="shared" ref="H349" si="253">SUM(H342:H348)</f>
        <v>21.1</v>
      </c>
      <c r="I349" s="21">
        <f t="shared" ref="I349" si="254">SUM(I342:I348)</f>
        <v>78.22</v>
      </c>
      <c r="J349" s="21">
        <f t="shared" ref="J349" si="255">SUM(J342:J348)</f>
        <v>579.33999999999992</v>
      </c>
      <c r="K349" s="27"/>
      <c r="L349" s="21">
        <f t="shared" si="221"/>
        <v>73.94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6">SUM(G350:G352)</f>
        <v>0</v>
      </c>
      <c r="H353" s="21">
        <f t="shared" ref="H353" si="257">SUM(H350:H352)</f>
        <v>0</v>
      </c>
      <c r="I353" s="21">
        <f t="shared" ref="I353" si="258">SUM(I350:I352)</f>
        <v>0</v>
      </c>
      <c r="J353" s="21">
        <f t="shared" ref="J353" si="259">SUM(J350:J352)</f>
        <v>0</v>
      </c>
      <c r="K353" s="27"/>
      <c r="L353" s="21">
        <f t="shared" ref="L353" ca="1" si="260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61">SUM(G354:G362)</f>
        <v>0</v>
      </c>
      <c r="H363" s="21">
        <f t="shared" ref="H363" si="262">SUM(H354:H362)</f>
        <v>0</v>
      </c>
      <c r="I363" s="21">
        <f t="shared" ref="I363" si="263">SUM(I354:I362)</f>
        <v>0</v>
      </c>
      <c r="J363" s="21">
        <f t="shared" ref="J363" si="264">SUM(J354:J362)</f>
        <v>0</v>
      </c>
      <c r="K363" s="27"/>
      <c r="L363" s="21">
        <f t="shared" ref="L363" ca="1" si="265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6">SUM(G364:G367)</f>
        <v>0</v>
      </c>
      <c r="H368" s="21">
        <f t="shared" ref="H368" si="267">SUM(H364:H367)</f>
        <v>0</v>
      </c>
      <c r="I368" s="21">
        <f t="shared" ref="I368" si="268">SUM(I364:I367)</f>
        <v>0</v>
      </c>
      <c r="J368" s="21">
        <f t="shared" ref="J368" si="269">SUM(J364:J367)</f>
        <v>0</v>
      </c>
      <c r="K368" s="27"/>
      <c r="L368" s="21">
        <f t="shared" ref="L368" ca="1" si="270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71">SUM(G369:G374)</f>
        <v>0</v>
      </c>
      <c r="H375" s="21">
        <f t="shared" ref="H375" si="272">SUM(H369:H374)</f>
        <v>0</v>
      </c>
      <c r="I375" s="21">
        <f t="shared" ref="I375" si="273">SUM(I369:I374)</f>
        <v>0</v>
      </c>
      <c r="J375" s="21">
        <f t="shared" ref="J375" si="274">SUM(J369:J374)</f>
        <v>0</v>
      </c>
      <c r="K375" s="27"/>
      <c r="L375" s="21">
        <f t="shared" ref="L375" ca="1" si="275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6">SUM(G376:G381)</f>
        <v>0</v>
      </c>
      <c r="H382" s="21">
        <f t="shared" ref="H382" si="277">SUM(H376:H381)</f>
        <v>0</v>
      </c>
      <c r="I382" s="21">
        <f t="shared" ref="I382" si="278">SUM(I376:I381)</f>
        <v>0</v>
      </c>
      <c r="J382" s="21">
        <f t="shared" ref="J382" si="279">SUM(J376:J381)</f>
        <v>0</v>
      </c>
      <c r="K382" s="27"/>
      <c r="L382" s="21">
        <f t="shared" ref="L382" ca="1" si="280">SUM(L376:L384)</f>
        <v>0</v>
      </c>
    </row>
    <row r="383" spans="1:12" ht="15.75" customHeight="1" thickBot="1">
      <c r="A383" s="36">
        <f>A342</f>
        <v>2</v>
      </c>
      <c r="B383" s="36">
        <f>B342</f>
        <v>2</v>
      </c>
      <c r="C383" s="68" t="s">
        <v>4</v>
      </c>
      <c r="D383" s="69"/>
      <c r="E383" s="33"/>
      <c r="F383" s="34">
        <f>F349+F353+F363+F368+F375+F382</f>
        <v>500</v>
      </c>
      <c r="G383" s="34">
        <f t="shared" ref="G383" si="281">G349+G353+G363+G368+G375+G382</f>
        <v>19.14</v>
      </c>
      <c r="H383" s="34">
        <f t="shared" ref="H383" si="282">H349+H353+H363+H368+H375+H382</f>
        <v>21.1</v>
      </c>
      <c r="I383" s="34">
        <f t="shared" ref="I383" si="283">I349+I353+I363+I368+I375+I382</f>
        <v>78.22</v>
      </c>
      <c r="J383" s="34">
        <f t="shared" ref="J383" si="284">J349+J353+J363+J368+J375+J382</f>
        <v>579.33999999999992</v>
      </c>
      <c r="K383" s="35"/>
      <c r="L383" s="34">
        <f>L349</f>
        <v>73.94</v>
      </c>
    </row>
    <row r="384" spans="1:12" ht="15.75" thickBot="1">
      <c r="A384" s="22">
        <v>2</v>
      </c>
      <c r="B384" s="23">
        <v>3</v>
      </c>
      <c r="C384" s="24" t="s">
        <v>20</v>
      </c>
      <c r="D384" s="5" t="s">
        <v>21</v>
      </c>
      <c r="E384" s="60" t="s">
        <v>65</v>
      </c>
      <c r="F384" s="48">
        <v>200</v>
      </c>
      <c r="G384" s="48">
        <v>7.3</v>
      </c>
      <c r="H384" s="48">
        <v>6.3</v>
      </c>
      <c r="I384" s="48">
        <v>36.4</v>
      </c>
      <c r="J384" s="48">
        <f>I384*4+H384*9+G384*4</f>
        <v>231.49999999999997</v>
      </c>
      <c r="K384" s="49">
        <v>390</v>
      </c>
      <c r="L384" s="48">
        <v>20.72</v>
      </c>
    </row>
    <row r="385" spans="1:12" ht="15.75" thickBot="1">
      <c r="A385" s="25"/>
      <c r="B385" s="16"/>
      <c r="C385" s="11"/>
      <c r="D385" s="6"/>
      <c r="E385" s="62" t="s">
        <v>66</v>
      </c>
      <c r="F385" s="51">
        <v>50</v>
      </c>
      <c r="G385" s="51">
        <v>6.5</v>
      </c>
      <c r="H385" s="51">
        <v>3.4</v>
      </c>
      <c r="I385" s="51">
        <v>14.1</v>
      </c>
      <c r="J385" s="48">
        <f t="shared" ref="J385:J387" si="285">I385*4+H385*9+G385*4</f>
        <v>113</v>
      </c>
      <c r="K385" s="52">
        <v>467</v>
      </c>
      <c r="L385" s="51">
        <v>31.77</v>
      </c>
    </row>
    <row r="386" spans="1:12" ht="15.75" thickBot="1">
      <c r="A386" s="25"/>
      <c r="B386" s="16"/>
      <c r="C386" s="11"/>
      <c r="D386" s="7" t="s">
        <v>22</v>
      </c>
      <c r="E386" s="59" t="s">
        <v>50</v>
      </c>
      <c r="F386" s="51">
        <v>200</v>
      </c>
      <c r="G386" s="51">
        <v>0.2</v>
      </c>
      <c r="H386" s="51">
        <v>0</v>
      </c>
      <c r="I386" s="51">
        <v>10.1</v>
      </c>
      <c r="J386" s="48">
        <f t="shared" si="285"/>
        <v>41.199999999999996</v>
      </c>
      <c r="K386" s="52">
        <v>943</v>
      </c>
      <c r="L386" s="51">
        <v>3.16</v>
      </c>
    </row>
    <row r="387" spans="1:12" ht="15">
      <c r="A387" s="25"/>
      <c r="B387" s="16"/>
      <c r="C387" s="11"/>
      <c r="D387" s="7" t="s">
        <v>23</v>
      </c>
      <c r="E387" s="59" t="s">
        <v>47</v>
      </c>
      <c r="F387" s="51">
        <v>52</v>
      </c>
      <c r="G387" s="51">
        <v>4</v>
      </c>
      <c r="H387" s="51">
        <v>0.5</v>
      </c>
      <c r="I387" s="51">
        <v>24.3</v>
      </c>
      <c r="J387" s="48">
        <f t="shared" si="285"/>
        <v>117.7</v>
      </c>
      <c r="K387" s="52"/>
      <c r="L387" s="51">
        <v>6.28</v>
      </c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.75" thickBot="1">
      <c r="A389" s="25"/>
      <c r="B389" s="16"/>
      <c r="C389" s="11"/>
      <c r="D389" s="6"/>
      <c r="E389" s="62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502</v>
      </c>
      <c r="G391" s="21">
        <f t="shared" ref="G391" si="286">SUM(G384:G390)</f>
        <v>18</v>
      </c>
      <c r="H391" s="21">
        <f t="shared" ref="H391" si="287">SUM(H384:H390)</f>
        <v>10.199999999999999</v>
      </c>
      <c r="I391" s="21">
        <f t="shared" ref="I391" si="288">SUM(I384:I390)</f>
        <v>84.9</v>
      </c>
      <c r="J391" s="21">
        <f t="shared" ref="J391" si="289">SUM(J384:J390)</f>
        <v>503.4</v>
      </c>
      <c r="K391" s="27"/>
      <c r="L391" s="21">
        <f t="shared" ref="L391:L433" si="290">SUM(L384:L390)</f>
        <v>61.929999999999993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91">SUM(G392:G394)</f>
        <v>0</v>
      </c>
      <c r="H395" s="21">
        <f t="shared" ref="H395" si="292">SUM(H392:H394)</f>
        <v>0</v>
      </c>
      <c r="I395" s="21">
        <f t="shared" ref="I395" si="293">SUM(I392:I394)</f>
        <v>0</v>
      </c>
      <c r="J395" s="21">
        <f t="shared" ref="J395" si="294">SUM(J392:J394)</f>
        <v>0</v>
      </c>
      <c r="K395" s="27"/>
      <c r="L395" s="21">
        <f t="shared" ref="L395" ca="1" si="295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6">SUM(G396:G404)</f>
        <v>0</v>
      </c>
      <c r="H405" s="21">
        <f t="shared" ref="H405" si="297">SUM(H396:H404)</f>
        <v>0</v>
      </c>
      <c r="I405" s="21">
        <f t="shared" ref="I405" si="298">SUM(I396:I404)</f>
        <v>0</v>
      </c>
      <c r="J405" s="21">
        <f t="shared" ref="J405" si="299">SUM(J396:J404)</f>
        <v>0</v>
      </c>
      <c r="K405" s="27"/>
      <c r="L405" s="21">
        <f t="shared" ref="L405" ca="1" si="300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301">SUM(G406:G409)</f>
        <v>0</v>
      </c>
      <c r="H410" s="21">
        <f t="shared" ref="H410" si="302">SUM(H406:H409)</f>
        <v>0</v>
      </c>
      <c r="I410" s="21">
        <f t="shared" ref="I410" si="303">SUM(I406:I409)</f>
        <v>0</v>
      </c>
      <c r="J410" s="21">
        <f t="shared" ref="J410" si="304">SUM(J406:J409)</f>
        <v>0</v>
      </c>
      <c r="K410" s="27"/>
      <c r="L410" s="21">
        <f t="shared" ref="L410" ca="1" si="305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6">SUM(G411:G416)</f>
        <v>0</v>
      </c>
      <c r="H417" s="21">
        <f t="shared" ref="H417" si="307">SUM(H411:H416)</f>
        <v>0</v>
      </c>
      <c r="I417" s="21">
        <f t="shared" ref="I417" si="308">SUM(I411:I416)</f>
        <v>0</v>
      </c>
      <c r="J417" s="21">
        <f t="shared" ref="J417" si="309">SUM(J411:J416)</f>
        <v>0</v>
      </c>
      <c r="K417" s="27"/>
      <c r="L417" s="21">
        <f t="shared" ref="L417" ca="1" si="310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11">SUM(G418:G423)</f>
        <v>0</v>
      </c>
      <c r="H424" s="21">
        <f t="shared" ref="H424" si="312">SUM(H418:H423)</f>
        <v>0</v>
      </c>
      <c r="I424" s="21">
        <f t="shared" ref="I424" si="313">SUM(I418:I423)</f>
        <v>0</v>
      </c>
      <c r="J424" s="21">
        <f t="shared" ref="J424" si="314">SUM(J418:J423)</f>
        <v>0</v>
      </c>
      <c r="K424" s="27"/>
      <c r="L424" s="21">
        <f t="shared" ref="L424" ca="1" si="315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8" t="s">
        <v>4</v>
      </c>
      <c r="D425" s="69"/>
      <c r="E425" s="33"/>
      <c r="F425" s="34">
        <f>F391+F395+F405+F410+F417+F424</f>
        <v>502</v>
      </c>
      <c r="G425" s="34">
        <f t="shared" ref="G425" si="316">G391+G395+G405+G410+G417+G424</f>
        <v>18</v>
      </c>
      <c r="H425" s="34">
        <f t="shared" ref="H425" si="317">H391+H395+H405+H410+H417+H424</f>
        <v>10.199999999999999</v>
      </c>
      <c r="I425" s="34">
        <f t="shared" ref="I425" si="318">I391+I395+I405+I410+I417+I424</f>
        <v>84.9</v>
      </c>
      <c r="J425" s="34">
        <f t="shared" ref="J425" si="319">J391+J395+J405+J410+J417+J424</f>
        <v>503.4</v>
      </c>
      <c r="K425" s="35"/>
      <c r="L425" s="34">
        <f>L391</f>
        <v>61.929999999999993</v>
      </c>
    </row>
    <row r="426" spans="1:12" ht="15.75" thickBot="1">
      <c r="A426" s="22">
        <v>2</v>
      </c>
      <c r="B426" s="23">
        <v>4</v>
      </c>
      <c r="C426" s="24" t="s">
        <v>20</v>
      </c>
      <c r="D426" s="5" t="s">
        <v>21</v>
      </c>
      <c r="E426" s="63" t="s">
        <v>69</v>
      </c>
      <c r="F426" s="66">
        <v>90</v>
      </c>
      <c r="G426" s="48">
        <v>11.3</v>
      </c>
      <c r="H426" s="48">
        <v>7.6</v>
      </c>
      <c r="I426" s="48">
        <v>12.6</v>
      </c>
      <c r="J426" s="48">
        <f>I426*4+H426*9+G426*4</f>
        <v>164</v>
      </c>
      <c r="K426" s="65">
        <v>510</v>
      </c>
      <c r="L426" s="66">
        <v>33.54</v>
      </c>
    </row>
    <row r="427" spans="1:12" ht="15.75" thickBot="1">
      <c r="A427" s="25"/>
      <c r="B427" s="16"/>
      <c r="C427" s="11"/>
      <c r="D427" s="6"/>
      <c r="E427" s="64" t="s">
        <v>67</v>
      </c>
      <c r="F427" s="51">
        <v>150</v>
      </c>
      <c r="G427" s="51">
        <v>3.6</v>
      </c>
      <c r="H427" s="51">
        <v>4.2</v>
      </c>
      <c r="I427" s="51">
        <v>37.799999999999997</v>
      </c>
      <c r="J427" s="48">
        <f t="shared" ref="J427:J431" si="320">I427*4+H427*9+G427*4</f>
        <v>203.4</v>
      </c>
      <c r="K427" s="52">
        <v>682</v>
      </c>
      <c r="L427" s="51">
        <v>18.47</v>
      </c>
    </row>
    <row r="428" spans="1:12" ht="15.75" thickBot="1">
      <c r="A428" s="25"/>
      <c r="B428" s="16"/>
      <c r="C428" s="11"/>
      <c r="D428" s="7" t="s">
        <v>22</v>
      </c>
      <c r="E428" s="59" t="s">
        <v>52</v>
      </c>
      <c r="F428" s="51">
        <v>200</v>
      </c>
      <c r="G428" s="51">
        <v>0.2</v>
      </c>
      <c r="H428" s="51">
        <v>0</v>
      </c>
      <c r="I428" s="51">
        <v>11</v>
      </c>
      <c r="J428" s="48">
        <f t="shared" si="320"/>
        <v>44.8</v>
      </c>
      <c r="K428" s="67" t="s">
        <v>53</v>
      </c>
      <c r="L428" s="51">
        <v>6.79</v>
      </c>
    </row>
    <row r="429" spans="1:12" ht="15.75" thickBot="1">
      <c r="A429" s="25"/>
      <c r="B429" s="16"/>
      <c r="C429" s="11"/>
      <c r="D429" s="7" t="s">
        <v>23</v>
      </c>
      <c r="E429" s="59" t="s">
        <v>47</v>
      </c>
      <c r="F429" s="51">
        <v>50</v>
      </c>
      <c r="G429" s="51">
        <v>3.8</v>
      </c>
      <c r="H429" s="51">
        <v>0.5</v>
      </c>
      <c r="I429" s="51">
        <v>23.4</v>
      </c>
      <c r="J429" s="48">
        <f t="shared" si="320"/>
        <v>113.3</v>
      </c>
      <c r="K429" s="52"/>
      <c r="L429" s="51">
        <v>6</v>
      </c>
    </row>
    <row r="430" spans="1:12" ht="15.75" thickBot="1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48"/>
      <c r="K430" s="52"/>
      <c r="L430" s="51"/>
    </row>
    <row r="431" spans="1:12" ht="15">
      <c r="A431" s="25"/>
      <c r="B431" s="16"/>
      <c r="C431" s="11"/>
      <c r="D431" s="6"/>
      <c r="E431" s="59" t="s">
        <v>68</v>
      </c>
      <c r="F431" s="51">
        <v>20</v>
      </c>
      <c r="G431" s="51">
        <v>0.1</v>
      </c>
      <c r="H431" s="51">
        <v>1.2</v>
      </c>
      <c r="I431" s="51">
        <v>0.7</v>
      </c>
      <c r="J431" s="48">
        <f t="shared" si="320"/>
        <v>13.999999999999998</v>
      </c>
      <c r="K431" s="52">
        <v>778</v>
      </c>
      <c r="L431" s="51">
        <v>1.22</v>
      </c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v>510</v>
      </c>
      <c r="G433" s="21">
        <f t="shared" ref="G433" si="321">SUM(G426:G432)</f>
        <v>19</v>
      </c>
      <c r="H433" s="21">
        <f t="shared" ref="H433" si="322">SUM(H426:H432)</f>
        <v>13.5</v>
      </c>
      <c r="I433" s="21">
        <f t="shared" ref="I433" si="323">SUM(I426:I432)</f>
        <v>85.5</v>
      </c>
      <c r="J433" s="21">
        <f t="shared" ref="J433" si="324">SUM(J426:J432)</f>
        <v>539.5</v>
      </c>
      <c r="K433" s="27"/>
      <c r="L433" s="21">
        <f t="shared" si="290"/>
        <v>66.02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5">SUM(G434:G436)</f>
        <v>0</v>
      </c>
      <c r="H437" s="21">
        <f t="shared" ref="H437" si="326">SUM(H434:H436)</f>
        <v>0</v>
      </c>
      <c r="I437" s="21">
        <f t="shared" ref="I437" si="327">SUM(I434:I436)</f>
        <v>0</v>
      </c>
      <c r="J437" s="21">
        <f t="shared" ref="J437" si="328">SUM(J434:J436)</f>
        <v>0</v>
      </c>
      <c r="K437" s="27"/>
      <c r="L437" s="21">
        <f t="shared" ref="L437" ca="1" si="329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30">SUM(G438:G446)</f>
        <v>0</v>
      </c>
      <c r="H447" s="21">
        <f t="shared" ref="H447" si="331">SUM(H438:H446)</f>
        <v>0</v>
      </c>
      <c r="I447" s="21">
        <f t="shared" ref="I447" si="332">SUM(I438:I446)</f>
        <v>0</v>
      </c>
      <c r="J447" s="21">
        <f t="shared" ref="J447" si="333">SUM(J438:J446)</f>
        <v>0</v>
      </c>
      <c r="K447" s="27"/>
      <c r="L447" s="21">
        <f t="shared" ref="L447" ca="1" si="334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5">SUM(G448:G451)</f>
        <v>0</v>
      </c>
      <c r="H452" s="21">
        <f t="shared" ref="H452" si="336">SUM(H448:H451)</f>
        <v>0</v>
      </c>
      <c r="I452" s="21">
        <f t="shared" ref="I452" si="337">SUM(I448:I451)</f>
        <v>0</v>
      </c>
      <c r="J452" s="21">
        <f t="shared" ref="J452" si="338">SUM(J448:J451)</f>
        <v>0</v>
      </c>
      <c r="K452" s="27"/>
      <c r="L452" s="21">
        <f t="shared" ref="L452" ca="1" si="339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40">SUM(G453:G458)</f>
        <v>0</v>
      </c>
      <c r="H459" s="21">
        <f t="shared" ref="H459" si="341">SUM(H453:H458)</f>
        <v>0</v>
      </c>
      <c r="I459" s="21">
        <f t="shared" ref="I459" si="342">SUM(I453:I458)</f>
        <v>0</v>
      </c>
      <c r="J459" s="21">
        <f t="shared" ref="J459" si="343">SUM(J453:J458)</f>
        <v>0</v>
      </c>
      <c r="K459" s="27"/>
      <c r="L459" s="21">
        <f t="shared" ref="L459" ca="1" si="344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5">SUM(G460:G465)</f>
        <v>0</v>
      </c>
      <c r="H466" s="21">
        <f t="shared" ref="H466" si="346">SUM(H460:H465)</f>
        <v>0</v>
      </c>
      <c r="I466" s="21">
        <f t="shared" ref="I466" si="347">SUM(I460:I465)</f>
        <v>0</v>
      </c>
      <c r="J466" s="21">
        <f t="shared" ref="J466" si="348">SUM(J460:J465)</f>
        <v>0</v>
      </c>
      <c r="K466" s="27"/>
      <c r="L466" s="21">
        <f t="shared" ref="L466" ca="1" si="349">SUM(L460:L468)</f>
        <v>0</v>
      </c>
    </row>
    <row r="467" spans="1:12" ht="15.75" customHeight="1" thickBot="1">
      <c r="A467" s="31">
        <f>A426</f>
        <v>2</v>
      </c>
      <c r="B467" s="32">
        <f>B426</f>
        <v>4</v>
      </c>
      <c r="C467" s="68" t="s">
        <v>4</v>
      </c>
      <c r="D467" s="69"/>
      <c r="E467" s="33"/>
      <c r="F467" s="34">
        <f>F433+F437+F447+F452+F459+F466</f>
        <v>510</v>
      </c>
      <c r="G467" s="34">
        <f t="shared" ref="G467" si="350">G433+G437+G447+G452+G459+G466</f>
        <v>19</v>
      </c>
      <c r="H467" s="34">
        <f t="shared" ref="H467" si="351">H433+H437+H447+H452+H459+H466</f>
        <v>13.5</v>
      </c>
      <c r="I467" s="34">
        <f t="shared" ref="I467" si="352">I433+I437+I447+I452+I459+I466</f>
        <v>85.5</v>
      </c>
      <c r="J467" s="34">
        <f t="shared" ref="J467" si="353">J433+J437+J447+J452+J459+J466</f>
        <v>539.5</v>
      </c>
      <c r="K467" s="35"/>
      <c r="L467" s="34">
        <f>L433</f>
        <v>66.02</v>
      </c>
    </row>
    <row r="468" spans="1:12" ht="15.75" thickBot="1">
      <c r="A468" s="22">
        <v>2</v>
      </c>
      <c r="B468" s="23">
        <v>5</v>
      </c>
      <c r="C468" s="24" t="s">
        <v>20</v>
      </c>
      <c r="D468" s="5" t="s">
        <v>21</v>
      </c>
      <c r="E468" s="60" t="s">
        <v>54</v>
      </c>
      <c r="F468" s="48">
        <v>250</v>
      </c>
      <c r="G468" s="48">
        <v>13.7</v>
      </c>
      <c r="H468" s="48">
        <v>15.7</v>
      </c>
      <c r="I468" s="48">
        <v>30</v>
      </c>
      <c r="J468" s="48">
        <f>I468*4+H468*9+G468*4</f>
        <v>316.09999999999997</v>
      </c>
      <c r="K468" s="49">
        <v>197</v>
      </c>
      <c r="L468" s="48">
        <v>65.040000000000006</v>
      </c>
    </row>
    <row r="469" spans="1:12" ht="15.75" thickBot="1">
      <c r="A469" s="25"/>
      <c r="B469" s="16"/>
      <c r="C469" s="11"/>
      <c r="D469" s="6"/>
      <c r="E469" s="59"/>
      <c r="F469" s="51"/>
      <c r="G469" s="51"/>
      <c r="H469" s="51"/>
      <c r="I469" s="51"/>
      <c r="J469" s="48"/>
      <c r="K469" s="52"/>
      <c r="L469" s="51"/>
    </row>
    <row r="470" spans="1:12" ht="15.75" thickBot="1">
      <c r="A470" s="25"/>
      <c r="B470" s="16"/>
      <c r="C470" s="11"/>
      <c r="D470" s="7" t="s">
        <v>22</v>
      </c>
      <c r="E470" s="59" t="s">
        <v>49</v>
      </c>
      <c r="F470" s="51">
        <v>200</v>
      </c>
      <c r="G470" s="51">
        <v>0.3</v>
      </c>
      <c r="H470" s="51">
        <v>0</v>
      </c>
      <c r="I470" s="51">
        <v>10.3</v>
      </c>
      <c r="J470" s="48">
        <f t="shared" ref="J470:J471" si="354">I470*4+H470*9+G470*4</f>
        <v>42.400000000000006</v>
      </c>
      <c r="K470" s="52">
        <v>944</v>
      </c>
      <c r="L470" s="51">
        <v>5.46</v>
      </c>
    </row>
    <row r="471" spans="1:12" ht="15">
      <c r="A471" s="25"/>
      <c r="B471" s="16"/>
      <c r="C471" s="11"/>
      <c r="D471" s="7" t="s">
        <v>23</v>
      </c>
      <c r="E471" s="59" t="s">
        <v>47</v>
      </c>
      <c r="F471" s="51">
        <v>50</v>
      </c>
      <c r="G471" s="51">
        <v>3.8</v>
      </c>
      <c r="H471" s="51">
        <v>0.5</v>
      </c>
      <c r="I471" s="51">
        <v>23.4</v>
      </c>
      <c r="J471" s="48">
        <f t="shared" si="354"/>
        <v>113.3</v>
      </c>
      <c r="K471" s="52"/>
      <c r="L471" s="51">
        <v>6</v>
      </c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9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500</v>
      </c>
      <c r="G475" s="21">
        <f t="shared" ref="G475" si="355">SUM(G468:G474)</f>
        <v>17.8</v>
      </c>
      <c r="H475" s="21">
        <f t="shared" ref="H475" si="356">SUM(H468:H474)</f>
        <v>16.2</v>
      </c>
      <c r="I475" s="21">
        <f t="shared" ref="I475" si="357">SUM(I468:I474)</f>
        <v>63.699999999999996</v>
      </c>
      <c r="J475" s="21">
        <f t="shared" ref="J475" si="358">SUM(J468:J474)</f>
        <v>471.8</v>
      </c>
      <c r="K475" s="27"/>
      <c r="L475" s="21">
        <f t="shared" ref="L475:L517" si="359">SUM(L468:L474)</f>
        <v>76.5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60">SUM(G476:G478)</f>
        <v>0</v>
      </c>
      <c r="H479" s="21">
        <f t="shared" ref="H479" si="361">SUM(H476:H478)</f>
        <v>0</v>
      </c>
      <c r="I479" s="21">
        <f t="shared" ref="I479" si="362">SUM(I476:I478)</f>
        <v>0</v>
      </c>
      <c r="J479" s="21">
        <f t="shared" ref="J479" si="363">SUM(J476:J478)</f>
        <v>0</v>
      </c>
      <c r="K479" s="27"/>
      <c r="L479" s="21">
        <f t="shared" ref="L479" ca="1" si="364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5">SUM(G480:G488)</f>
        <v>0</v>
      </c>
      <c r="H489" s="21">
        <f t="shared" ref="H489" si="366">SUM(H480:H488)</f>
        <v>0</v>
      </c>
      <c r="I489" s="21">
        <f t="shared" ref="I489" si="367">SUM(I480:I488)</f>
        <v>0</v>
      </c>
      <c r="J489" s="21">
        <f t="shared" ref="J489" si="368">SUM(J480:J488)</f>
        <v>0</v>
      </c>
      <c r="K489" s="27"/>
      <c r="L489" s="21">
        <f t="shared" ref="L489" ca="1" si="369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70">SUM(G490:G493)</f>
        <v>0</v>
      </c>
      <c r="H494" s="21">
        <f t="shared" ref="H494" si="371">SUM(H490:H493)</f>
        <v>0</v>
      </c>
      <c r="I494" s="21">
        <f t="shared" ref="I494" si="372">SUM(I490:I493)</f>
        <v>0</v>
      </c>
      <c r="J494" s="21">
        <f t="shared" ref="J494" si="373">SUM(J490:J493)</f>
        <v>0</v>
      </c>
      <c r="K494" s="27"/>
      <c r="L494" s="21">
        <f t="shared" ref="L494" ca="1" si="374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5">SUM(G495:G500)</f>
        <v>0</v>
      </c>
      <c r="H501" s="21">
        <f t="shared" ref="H501" si="376">SUM(H495:H500)</f>
        <v>0</v>
      </c>
      <c r="I501" s="21">
        <f t="shared" ref="I501" si="377">SUM(I495:I500)</f>
        <v>0</v>
      </c>
      <c r="J501" s="21">
        <f t="shared" ref="J501" si="378">SUM(J495:J500)</f>
        <v>0</v>
      </c>
      <c r="K501" s="27"/>
      <c r="L501" s="21">
        <f t="shared" ref="L501" ca="1" si="379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80">SUM(G502:G507)</f>
        <v>0</v>
      </c>
      <c r="H508" s="21">
        <f t="shared" ref="H508" si="381">SUM(H502:H507)</f>
        <v>0</v>
      </c>
      <c r="I508" s="21">
        <f t="shared" ref="I508" si="382">SUM(I502:I507)</f>
        <v>0</v>
      </c>
      <c r="J508" s="21">
        <f t="shared" ref="J508" si="383">SUM(J502:J507)</f>
        <v>0</v>
      </c>
      <c r="K508" s="27"/>
      <c r="L508" s="21">
        <f t="shared" ref="L508" ca="1" si="384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8" t="s">
        <v>4</v>
      </c>
      <c r="D509" s="69"/>
      <c r="E509" s="33"/>
      <c r="F509" s="34">
        <f>F475+F479+F489+F494+F501+F508</f>
        <v>500</v>
      </c>
      <c r="G509" s="34">
        <f t="shared" ref="G509" si="385">G475+G479+G489+G494+G501+G508</f>
        <v>17.8</v>
      </c>
      <c r="H509" s="34">
        <f t="shared" ref="H509" si="386">H475+H479+H489+H494+H501+H508</f>
        <v>16.2</v>
      </c>
      <c r="I509" s="34">
        <f t="shared" ref="I509" si="387">I475+I479+I489+I494+I501+I508</f>
        <v>63.699999999999996</v>
      </c>
      <c r="J509" s="34">
        <f t="shared" ref="J509" si="388">J475+J479+J489+J494+J501+J508</f>
        <v>471.8</v>
      </c>
      <c r="K509" s="35"/>
      <c r="L509" s="34">
        <f>L475</f>
        <v>76.5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9">SUM(G510:G516)</f>
        <v>0</v>
      </c>
      <c r="H517" s="21">
        <f t="shared" ref="H517" si="390">SUM(H510:H516)</f>
        <v>0</v>
      </c>
      <c r="I517" s="21">
        <f t="shared" ref="I517" si="391">SUM(I510:I516)</f>
        <v>0</v>
      </c>
      <c r="J517" s="21">
        <f t="shared" ref="J517" si="392">SUM(J510:J516)</f>
        <v>0</v>
      </c>
      <c r="K517" s="27"/>
      <c r="L517" s="21">
        <f t="shared" si="359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3">SUM(G518:G520)</f>
        <v>0</v>
      </c>
      <c r="H521" s="21">
        <f t="shared" ref="H521" si="394">SUM(H518:H520)</f>
        <v>0</v>
      </c>
      <c r="I521" s="21">
        <f t="shared" ref="I521" si="395">SUM(I518:I520)</f>
        <v>0</v>
      </c>
      <c r="J521" s="21">
        <f t="shared" ref="J521" si="396">SUM(J518:J520)</f>
        <v>0</v>
      </c>
      <c r="K521" s="27"/>
      <c r="L521" s="21">
        <f t="shared" ref="L521" ca="1" si="397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8">SUM(G522:G530)</f>
        <v>0</v>
      </c>
      <c r="H531" s="21">
        <f t="shared" ref="H531" si="399">SUM(H522:H530)</f>
        <v>0</v>
      </c>
      <c r="I531" s="21">
        <f t="shared" ref="I531" si="400">SUM(I522:I530)</f>
        <v>0</v>
      </c>
      <c r="J531" s="21">
        <f t="shared" ref="J531" si="401">SUM(J522:J530)</f>
        <v>0</v>
      </c>
      <c r="K531" s="27"/>
      <c r="L531" s="21">
        <f t="shared" ref="L531" ca="1" si="402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3">SUM(G532:G535)</f>
        <v>0</v>
      </c>
      <c r="H536" s="21">
        <f t="shared" ref="H536" si="404">SUM(H532:H535)</f>
        <v>0</v>
      </c>
      <c r="I536" s="21">
        <f t="shared" ref="I536" si="405">SUM(I532:I535)</f>
        <v>0</v>
      </c>
      <c r="J536" s="21">
        <f t="shared" ref="J536" si="406">SUM(J532:J535)</f>
        <v>0</v>
      </c>
      <c r="K536" s="27"/>
      <c r="L536" s="21">
        <f t="shared" ref="L536" ca="1" si="407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8">SUM(G537:G542)</f>
        <v>0</v>
      </c>
      <c r="H543" s="21">
        <f t="shared" ref="H543" si="409">SUM(H537:H542)</f>
        <v>0</v>
      </c>
      <c r="I543" s="21">
        <f t="shared" ref="I543" si="410">SUM(I537:I542)</f>
        <v>0</v>
      </c>
      <c r="J543" s="21">
        <f t="shared" ref="J543" si="411">SUM(J537:J542)</f>
        <v>0</v>
      </c>
      <c r="K543" s="27"/>
      <c r="L543" s="21">
        <f t="shared" ref="L543" ca="1" si="412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3">SUM(G544:G549)</f>
        <v>0</v>
      </c>
      <c r="H550" s="21">
        <f t="shared" ref="H550" si="414">SUM(H544:H549)</f>
        <v>0</v>
      </c>
      <c r="I550" s="21">
        <f t="shared" ref="I550" si="415">SUM(I544:I549)</f>
        <v>0</v>
      </c>
      <c r="J550" s="21">
        <f t="shared" ref="J550" si="416">SUM(J544:J549)</f>
        <v>0</v>
      </c>
      <c r="K550" s="27"/>
      <c r="L550" s="21">
        <f t="shared" ref="L550" ca="1" si="417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8" t="s">
        <v>4</v>
      </c>
      <c r="D551" s="69"/>
      <c r="E551" s="33"/>
      <c r="F551" s="34">
        <f>F517+F521+F531+F536+F543+F550</f>
        <v>0</v>
      </c>
      <c r="G551" s="34">
        <f t="shared" ref="G551" si="418">G517+G521+G531+G536+G543+G550</f>
        <v>0</v>
      </c>
      <c r="H551" s="34">
        <f t="shared" ref="H551" si="419">H517+H521+H531+H536+H543+H550</f>
        <v>0</v>
      </c>
      <c r="I551" s="34">
        <f t="shared" ref="I551" si="420">I517+I521+I531+I536+I543+I550</f>
        <v>0</v>
      </c>
      <c r="J551" s="34">
        <f t="shared" ref="J551" si="421">J517+J521+J531+J536+J543+J550</f>
        <v>0</v>
      </c>
      <c r="K551" s="35"/>
      <c r="L551" s="34">
        <f t="shared" ref="L551" ca="1" si="422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3">SUM(G552:G558)</f>
        <v>0</v>
      </c>
      <c r="H559" s="21">
        <f t="shared" ref="H559" si="424">SUM(H552:H558)</f>
        <v>0</v>
      </c>
      <c r="I559" s="21">
        <f t="shared" ref="I559" si="425">SUM(I552:I558)</f>
        <v>0</v>
      </c>
      <c r="J559" s="21">
        <f t="shared" ref="J559" si="426">SUM(J552:J558)</f>
        <v>0</v>
      </c>
      <c r="K559" s="27"/>
      <c r="L559" s="21">
        <f t="shared" ref="L559" si="427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8">SUM(G560:G562)</f>
        <v>0</v>
      </c>
      <c r="H563" s="21">
        <f t="shared" ref="H563" si="429">SUM(H560:H562)</f>
        <v>0</v>
      </c>
      <c r="I563" s="21">
        <f t="shared" ref="I563" si="430">SUM(I560:I562)</f>
        <v>0</v>
      </c>
      <c r="J563" s="21">
        <f t="shared" ref="J563" si="431">SUM(J560:J562)</f>
        <v>0</v>
      </c>
      <c r="K563" s="27"/>
      <c r="L563" s="21">
        <f t="shared" ref="L563" ca="1" si="432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3">SUM(G564:G572)</f>
        <v>0</v>
      </c>
      <c r="H573" s="21">
        <f t="shared" ref="H573" si="434">SUM(H564:H572)</f>
        <v>0</v>
      </c>
      <c r="I573" s="21">
        <f t="shared" ref="I573" si="435">SUM(I564:I572)</f>
        <v>0</v>
      </c>
      <c r="J573" s="21">
        <f t="shared" ref="J573" si="436">SUM(J564:J572)</f>
        <v>0</v>
      </c>
      <c r="K573" s="27"/>
      <c r="L573" s="21">
        <f t="shared" ref="L573" ca="1" si="437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8">SUM(G574:G577)</f>
        <v>0</v>
      </c>
      <c r="H578" s="21">
        <f t="shared" ref="H578" si="439">SUM(H574:H577)</f>
        <v>0</v>
      </c>
      <c r="I578" s="21">
        <f t="shared" ref="I578" si="440">SUM(I574:I577)</f>
        <v>0</v>
      </c>
      <c r="J578" s="21">
        <f t="shared" ref="J578" si="441">SUM(J574:J577)</f>
        <v>0</v>
      </c>
      <c r="K578" s="27"/>
      <c r="L578" s="21">
        <f t="shared" ref="L578" ca="1" si="442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3">SUM(G579:G584)</f>
        <v>0</v>
      </c>
      <c r="H585" s="21">
        <f t="shared" ref="H585" si="444">SUM(H579:H584)</f>
        <v>0</v>
      </c>
      <c r="I585" s="21">
        <f t="shared" ref="I585" si="445">SUM(I579:I584)</f>
        <v>0</v>
      </c>
      <c r="J585" s="21">
        <f t="shared" ref="J585" si="446">SUM(J579:J584)</f>
        <v>0</v>
      </c>
      <c r="K585" s="27"/>
      <c r="L585" s="21">
        <f t="shared" ref="L585" ca="1" si="447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8">SUM(G586:G591)</f>
        <v>0</v>
      </c>
      <c r="H592" s="21">
        <f t="shared" ref="H592" si="449">SUM(H586:H591)</f>
        <v>0</v>
      </c>
      <c r="I592" s="21">
        <f t="shared" ref="I592" si="450">SUM(I586:I591)</f>
        <v>0</v>
      </c>
      <c r="J592" s="21">
        <f t="shared" ref="J592" si="451">SUM(J586:J591)</f>
        <v>0</v>
      </c>
      <c r="K592" s="27"/>
      <c r="L592" s="21">
        <f t="shared" ref="L592" ca="1" si="452">SUM(L586:L594)</f>
        <v>0</v>
      </c>
    </row>
    <row r="593" spans="1:12" ht="15">
      <c r="A593" s="37">
        <f>A552</f>
        <v>2</v>
      </c>
      <c r="B593" s="38">
        <f>B552</f>
        <v>7</v>
      </c>
      <c r="C593" s="73" t="s">
        <v>4</v>
      </c>
      <c r="D593" s="74"/>
      <c r="E593" s="39"/>
      <c r="F593" s="40">
        <f>F559+F563+F573+F578+F585+F592</f>
        <v>0</v>
      </c>
      <c r="G593" s="40">
        <f t="shared" ref="G593" si="453">G559+G563+G573+G578+G585+G592</f>
        <v>0</v>
      </c>
      <c r="H593" s="40">
        <f t="shared" ref="H593" si="454">H559+H563+H573+H578+H585+H592</f>
        <v>0</v>
      </c>
      <c r="I593" s="40">
        <f t="shared" ref="I593" si="455">I559+I563+I573+I578+I585+I592</f>
        <v>0</v>
      </c>
      <c r="J593" s="40">
        <f t="shared" ref="J593" si="456">J559+J563+J573+J578+J585+J592</f>
        <v>0</v>
      </c>
      <c r="K593" s="41"/>
      <c r="L593" s="34"/>
    </row>
    <row r="594" spans="1:12">
      <c r="A594" s="29"/>
      <c r="B594" s="30"/>
      <c r="C594" s="75" t="s">
        <v>5</v>
      </c>
      <c r="D594" s="75"/>
      <c r="E594" s="7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502.1</v>
      </c>
      <c r="G594" s="42">
        <f t="shared" ref="G594:J594" si="457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18.724</v>
      </c>
      <c r="H594" s="42">
        <f t="shared" si="457"/>
        <v>15.843999999999998</v>
      </c>
      <c r="I594" s="42">
        <f t="shared" si="457"/>
        <v>75.611999999999995</v>
      </c>
      <c r="J594" s="42">
        <f t="shared" si="457"/>
        <v>519.93999999999994</v>
      </c>
      <c r="K594" s="42"/>
      <c r="L594" s="42">
        <f>L509+L467+L425+L383+L341+L215+L173+L131+L89+L47</f>
        <v>753.80000000000007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2023-10-11T05:37:33Z</cp:lastPrinted>
  <dcterms:created xsi:type="dcterms:W3CDTF">2022-05-16T14:23:56Z</dcterms:created>
  <dcterms:modified xsi:type="dcterms:W3CDTF">2024-02-08T03:44:19Z</dcterms:modified>
</cp:coreProperties>
</file>