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5360" windowHeight="7755"/>
  </bookViews>
  <sheets>
    <sheet name="Лист1" sheetId="1" r:id="rId1"/>
    <sheet name="Лист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8" i="1" l="1"/>
  <c r="L501" i="1"/>
  <c r="L494" i="1"/>
  <c r="L489" i="1"/>
  <c r="L479" i="1"/>
  <c r="L466" i="1"/>
  <c r="L459" i="1"/>
  <c r="L452" i="1"/>
  <c r="L447" i="1"/>
  <c r="L437" i="1"/>
  <c r="L424" i="1"/>
  <c r="L417" i="1"/>
  <c r="L410" i="1"/>
  <c r="L405" i="1"/>
  <c r="L395" i="1"/>
  <c r="L382" i="1"/>
  <c r="L375" i="1"/>
  <c r="L368" i="1"/>
  <c r="L363" i="1"/>
  <c r="L353" i="1"/>
  <c r="L340" i="1"/>
  <c r="L333" i="1"/>
  <c r="L326" i="1"/>
  <c r="L321" i="1"/>
  <c r="L311" i="1"/>
  <c r="L153" i="1"/>
  <c r="L130" i="1"/>
  <c r="L123" i="1"/>
  <c r="L116" i="1"/>
  <c r="L111" i="1"/>
  <c r="L88" i="1"/>
  <c r="L81" i="1"/>
  <c r="L74" i="1"/>
  <c r="L69" i="1"/>
  <c r="L46" i="1"/>
  <c r="L39" i="1"/>
  <c r="L32" i="1"/>
  <c r="L27" i="1"/>
  <c r="L158" i="1"/>
  <c r="L165" i="1"/>
  <c r="L172" i="1"/>
  <c r="L214" i="1"/>
  <c r="L207" i="1"/>
  <c r="L200" i="1"/>
  <c r="L195" i="1"/>
  <c r="L185" i="1"/>
  <c r="L143" i="1"/>
  <c r="L101" i="1"/>
  <c r="L59" i="1"/>
  <c r="L17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47" i="1" l="1"/>
  <c r="J467" i="1"/>
  <c r="G173" i="1"/>
  <c r="F299" i="1"/>
  <c r="I593" i="1"/>
  <c r="I257" i="1"/>
  <c r="G509" i="1"/>
  <c r="H383" i="1"/>
  <c r="J131" i="1"/>
  <c r="I47" i="1"/>
  <c r="F89" i="1"/>
  <c r="H173" i="1"/>
  <c r="J257" i="1"/>
  <c r="G299" i="1"/>
  <c r="I383" i="1"/>
  <c r="F425" i="1"/>
  <c r="H509" i="1"/>
  <c r="J593" i="1"/>
  <c r="I173" i="1"/>
  <c r="F215" i="1"/>
  <c r="H299" i="1"/>
  <c r="J383" i="1"/>
  <c r="G425" i="1"/>
  <c r="I509" i="1"/>
  <c r="F551" i="1"/>
  <c r="I299" i="1"/>
  <c r="F341" i="1"/>
  <c r="H425" i="1"/>
  <c r="J509" i="1"/>
  <c r="G551" i="1"/>
  <c r="G215" i="1"/>
  <c r="I89" i="1"/>
  <c r="F131" i="1"/>
  <c r="H215" i="1"/>
  <c r="J299" i="1"/>
  <c r="G341" i="1"/>
  <c r="I425" i="1"/>
  <c r="F467" i="1"/>
  <c r="H551" i="1"/>
  <c r="J173" i="1"/>
  <c r="J89" i="1"/>
  <c r="G131" i="1"/>
  <c r="I215" i="1"/>
  <c r="F257" i="1"/>
  <c r="H341" i="1"/>
  <c r="J425" i="1"/>
  <c r="G467" i="1"/>
  <c r="I551" i="1"/>
  <c r="F593" i="1"/>
  <c r="G89" i="1"/>
  <c r="H89" i="1"/>
  <c r="F47" i="1"/>
  <c r="H131" i="1"/>
  <c r="J215" i="1"/>
  <c r="G257" i="1"/>
  <c r="I341" i="1"/>
  <c r="F383" i="1"/>
  <c r="H467" i="1"/>
  <c r="J551" i="1"/>
  <c r="G593" i="1"/>
  <c r="J47" i="1"/>
  <c r="G47" i="1"/>
  <c r="I131" i="1"/>
  <c r="F173" i="1"/>
  <c r="H257" i="1"/>
  <c r="J341" i="1"/>
  <c r="G383" i="1"/>
  <c r="I467" i="1"/>
  <c r="F509" i="1"/>
  <c r="H593" i="1"/>
  <c r="H594" i="1" l="1"/>
  <c r="I594" i="1"/>
  <c r="F594" i="1"/>
  <c r="G594" i="1"/>
  <c r="J594" i="1"/>
  <c r="L215" i="1" l="1"/>
  <c r="L173" i="1"/>
  <c r="L47" i="1"/>
  <c r="L89" i="1"/>
  <c r="L131" i="1"/>
  <c r="L341" i="1"/>
  <c r="L383" i="1"/>
  <c r="L425" i="1"/>
  <c r="L467" i="1"/>
  <c r="L509" i="1"/>
  <c r="L521" i="1"/>
  <c r="L551" i="1"/>
  <c r="L269" i="1"/>
  <c r="L299" i="1"/>
  <c r="L573" i="1"/>
  <c r="L578" i="1"/>
  <c r="L279" i="1"/>
  <c r="L284" i="1"/>
  <c r="L242" i="1"/>
  <c r="L237" i="1"/>
  <c r="L563" i="1"/>
  <c r="L593" i="1"/>
  <c r="L536" i="1"/>
  <c r="L531" i="1"/>
  <c r="L227" i="1"/>
  <c r="L257" i="1"/>
  <c r="L594" i="1"/>
  <c r="L256" i="1"/>
  <c r="L550" i="1"/>
  <c r="L592" i="1"/>
  <c r="L249" i="1"/>
  <c r="L298" i="1"/>
  <c r="L585" i="1"/>
  <c r="L543" i="1"/>
  <c r="L291" i="1"/>
</calcChain>
</file>

<file path=xl/sharedStrings.xml><?xml version="1.0" encoding="utf-8"?>
<sst xmlns="http://schemas.openxmlformats.org/spreadsheetml/2006/main" count="556" uniqueCount="71">
  <si>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</si>
  <si>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</si>
  <si>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</si>
  <si>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</si>
  <si>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</si>
  <si>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</si>
  <si>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</si>
  <si>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</si>
  <si>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</si>
  <si>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</si>
  <si>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</si>
  <si>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</si>
  <si>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</si>
  <si>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</si>
  <si>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</si>
  <si>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</si>
  <si>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</si>
  <si>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</si>
  <si>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</si>
  <si>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</si>
  <si>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</si>
  <si>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</si>
  <si>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</si>
  <si>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</si>
  <si>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</si>
  <si>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</si>
  <si>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</si>
  <si>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</si>
  <si>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</si>
  <si>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</si>
  <si>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</si>
  <si>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</si>
  <si>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</si>
  <si>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</si>
  <si>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</si>
  <si>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</si>
  <si>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</si>
  <si>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</si>
  <si>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</si>
  <si>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</si>
  <si>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</si>
  <si>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</si>
  <si>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</si>
  <si>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</si>
  <si>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</si>
  <si>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</si>
  <si>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ПЛОВ ИЗ ПТИЦЫ </t>
  </si>
  <si>
    <t>ЧАЙ С САХАРОМ</t>
  </si>
  <si>
    <t>ХЛЕБ ПШЕНИЧНЫЙ ИЛИ РЖАНОЙ</t>
  </si>
  <si>
    <t>БИГУС "ШКОЛЬНЫЙ" С МЯСОМ ПТИЦЫ</t>
  </si>
  <si>
    <t>ЧАЙ ФРУКТОВЫЙ</t>
  </si>
  <si>
    <t xml:space="preserve">КАША ПШЕННАЯ МОЛОЧНАЯ (ЖИДКАЯ) С МАСЛОМ                                                                </t>
  </si>
  <si>
    <t>ЯЙЦО ОТВАРНОЕ</t>
  </si>
  <si>
    <t>ЧАЙ С ЛИМОНОМ</t>
  </si>
  <si>
    <t>ТТК 35</t>
  </si>
  <si>
    <t xml:space="preserve">ПЕЧЕНЬ, ТУШЕНАЯ В КРАСНОМ СОУСЕ 50/50 </t>
  </si>
  <si>
    <t>КАША ГРЕЧНЕВАЯ ВЯЗКАЯ</t>
  </si>
  <si>
    <t xml:space="preserve">"ЁЖИКИ" КУРИНЫЕ С СОУСОМ ТОМАТНЫМ(ФАРШ) 60/50       </t>
  </si>
  <si>
    <t xml:space="preserve">МАКАРОННЫЕ ИЗДЕЛИЯ ОТВАРНЫЕ С МАСЛОМ </t>
  </si>
  <si>
    <t>НАПИТОК С ВИТАМИНАМИ "ВИТОШКА"</t>
  </si>
  <si>
    <t xml:space="preserve">КАША "ДРУЖБА" С МАСЛОМ </t>
  </si>
  <si>
    <t xml:space="preserve">ЖАРКОЕ ПО-ДОМАШНЕМУ ИЗ ФИЛЕ ПТИЦЫ         </t>
  </si>
  <si>
    <t xml:space="preserve">ФИШБОЛЫ С БЕЛЫМ СОУСОМ (ФИЛЕ МИНТАЯ )60/40    </t>
  </si>
  <si>
    <t>РИС ОТВАРНОЙ</t>
  </si>
  <si>
    <t>ГРЕЧКА С МЯСОМ ПТИЦЫ И ОВОЩАМИ</t>
  </si>
  <si>
    <t xml:space="preserve">ФРИКАДЕЛЬКИ МЯСНЫЕ П/Ф  В КРАСНОМ СОУСЕ 60/50  </t>
  </si>
  <si>
    <t xml:space="preserve"> МАКАРОННЫЕ ИЗДЕЛИЯ ОТВАРНЫЕ С МАСЛОМ </t>
  </si>
  <si>
    <t xml:space="preserve">ЧАЙ С ЛИМОНОМ </t>
  </si>
  <si>
    <t>МАОУ СОШ № 36</t>
  </si>
  <si>
    <t>20.31</t>
  </si>
  <si>
    <t>21.28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</si>
</sst>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4" borderId="2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16" xfId="0" applyFill="1" applyBorder="1" applyAlignment="1" applyProtection="1">
      <alignment vertical="top" wrapText="1"/>
      <protection locked="0"/>
    </xf>
    <xf numFmtId="0" fontId="12" fillId="6" borderId="2" xfId="0" applyFont="1" applyFill="1" applyBorder="1" applyAlignment="1" applyProtection="1">
      <alignment wrapText="1"/>
      <protection locked="0"/>
    </xf>
    <xf numFmtId="2" fontId="0" fillId="5" borderId="16" xfId="0" applyNumberFormat="1" applyFill="1" applyBorder="1" applyAlignment="1" applyProtection="1">
      <alignment vertical="top"/>
      <protection locked="0"/>
    </xf>
    <xf numFmtId="2" fontId="0" fillId="5" borderId="2" xfId="0" applyNumberFormat="1" applyFill="1" applyBorder="1" applyProtection="1">
      <protection locked="0"/>
    </xf>
    <xf numFmtId="2" fontId="13" fillId="6" borderId="2" xfId="0" applyNumberFormat="1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164" fontId="0" fillId="5" borderId="1" xfId="0" applyNumberFormat="1" applyFill="1" applyBorder="1" applyAlignment="1" applyProtection="1">
      <alignment vertical="top"/>
      <protection locked="0"/>
    </xf>
    <xf numFmtId="164" fontId="0" fillId="5" borderId="17" xfId="0" applyNumberFormat="1" applyFill="1" applyBorder="1" applyAlignment="1" applyProtection="1">
      <alignment vertical="top"/>
      <protection locked="0"/>
    </xf>
    <xf numFmtId="164" fontId="0" fillId="5" borderId="2" xfId="0" applyNumberFormat="1" applyFill="1" applyBorder="1" applyProtection="1">
      <protection locked="0"/>
    </xf>
    <xf numFmtId="164" fontId="13" fillId="6" borderId="27" xfId="0" applyNumberFormat="1" applyFont="1" applyFill="1" applyBorder="1" applyProtection="1">
      <protection locked="0"/>
    </xf>
    <xf numFmtId="164" fontId="0" fillId="5" borderId="2" xfId="0" applyNumberFormat="1" applyFill="1" applyBorder="1" applyAlignment="1" applyProtection="1">
      <alignment vertical="top"/>
      <protection locked="0"/>
    </xf>
    <xf numFmtId="2" fontId="0" fillId="5" borderId="19" xfId="0" applyNumberFormat="1" applyFill="1" applyBorder="1" applyProtection="1"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4" xfId="0" applyFont="1" applyFill="1" applyBorder="1" applyAlignment="1" applyProtection="1">
      <alignment vertical="top" wrapText="1"/>
      <protection locked="0"/>
    </xf>
    <xf numFmtId="0" fontId="13" fillId="6" borderId="2" xfId="0" applyFont="1" applyFill="1" applyBorder="1" applyAlignment="1" applyProtection="1">
      <alignment wrapText="1"/>
      <protection locked="0"/>
    </xf>
    <xf numFmtId="0" fontId="12" fillId="6" borderId="5" xfId="0" applyFont="1" applyFill="1" applyBorder="1" applyAlignment="1" applyProtection="1">
      <alignment wrapText="1"/>
      <protection locked="0"/>
    </xf>
    <xf numFmtId="164" fontId="0" fillId="5" borderId="28" xfId="0" applyNumberFormat="1" applyFill="1" applyBorder="1" applyProtection="1">
      <protection locked="0"/>
    </xf>
    <xf numFmtId="164" fontId="13" fillId="6" borderId="29" xfId="0" applyNumberFormat="1" applyFont="1" applyFill="1" applyBorder="1" applyProtection="1">
      <protection locked="0"/>
    </xf>
    <xf numFmtId="0" fontId="7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70" sqref="L47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68</v>
      </c>
      <c r="D1" s="83"/>
      <c r="E1" s="83"/>
      <c r="F1" s="13" t="s">
        <v>16</v>
      </c>
      <c r="G1" s="2" t="s">
        <v>17</v>
      </c>
      <c r="H1" s="84" t="s">
        <v>45</v>
      </c>
      <c r="I1" s="84"/>
      <c r="J1" s="84"/>
      <c r="K1" s="84"/>
    </row>
    <row r="2" spans="1:12" ht="18" x14ac:dyDescent="0.2">
      <c r="A2" s="43" t="s">
        <v>6</v>
      </c>
      <c r="C2" s="2"/>
      <c r="G2" s="2" t="s">
        <v>18</v>
      </c>
      <c r="H2" s="84"/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/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60" t="s">
        <v>46</v>
      </c>
      <c r="F6" s="48">
        <v>250</v>
      </c>
      <c r="G6" s="66">
        <v>11.2</v>
      </c>
      <c r="H6" s="66">
        <v>14.8</v>
      </c>
      <c r="I6" s="67">
        <v>48.37</v>
      </c>
      <c r="J6" s="48">
        <v>440.6</v>
      </c>
      <c r="K6" s="58">
        <v>645</v>
      </c>
      <c r="L6" s="62">
        <v>80.209999999999994</v>
      </c>
    </row>
    <row r="7" spans="1:12" ht="15" x14ac:dyDescent="0.25">
      <c r="A7" s="25"/>
      <c r="B7" s="16"/>
      <c r="C7" s="11"/>
      <c r="D7" s="6"/>
      <c r="E7" s="6"/>
      <c r="F7" s="51"/>
      <c r="G7" s="51"/>
      <c r="H7" s="51"/>
      <c r="I7" s="51"/>
      <c r="J7" s="51"/>
      <c r="K7" s="65"/>
      <c r="L7" s="63"/>
    </row>
    <row r="8" spans="1:12" ht="15" x14ac:dyDescent="0.25">
      <c r="A8" s="25"/>
      <c r="B8" s="16"/>
      <c r="C8" s="11"/>
      <c r="D8" s="7" t="s">
        <v>22</v>
      </c>
      <c r="E8" s="59" t="s">
        <v>47</v>
      </c>
      <c r="F8" s="51">
        <v>200</v>
      </c>
      <c r="G8" s="68">
        <v>0.19</v>
      </c>
      <c r="H8" s="68">
        <v>0</v>
      </c>
      <c r="I8" s="78">
        <v>10.09</v>
      </c>
      <c r="J8" s="70">
        <v>41.12</v>
      </c>
      <c r="K8" s="65">
        <v>943</v>
      </c>
      <c r="L8" s="64">
        <v>4.0999999999999996</v>
      </c>
    </row>
    <row r="9" spans="1:12" ht="15" x14ac:dyDescent="0.25">
      <c r="A9" s="25"/>
      <c r="B9" s="16"/>
      <c r="C9" s="11"/>
      <c r="D9" s="7" t="s">
        <v>23</v>
      </c>
      <c r="E9" s="61" t="s">
        <v>48</v>
      </c>
      <c r="F9" s="51">
        <v>50</v>
      </c>
      <c r="G9" s="69">
        <v>3.47</v>
      </c>
      <c r="H9" s="69">
        <v>0.38</v>
      </c>
      <c r="I9" s="79">
        <v>23.15</v>
      </c>
      <c r="J9" s="70">
        <v>109.9</v>
      </c>
      <c r="K9" s="52"/>
      <c r="L9" s="64">
        <v>6.6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9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500</v>
      </c>
      <c r="G13" s="21">
        <f t="shared" ref="G13:J13" si="0">SUM(G6:G12)</f>
        <v>14.86</v>
      </c>
      <c r="H13" s="21">
        <f t="shared" si="0"/>
        <v>15.180000000000001</v>
      </c>
      <c r="I13" s="21">
        <f t="shared" si="0"/>
        <v>81.609999999999985</v>
      </c>
      <c r="J13" s="21">
        <f t="shared" si="0"/>
        <v>591.62</v>
      </c>
      <c r="K13" s="27"/>
      <c r="L13" s="21">
        <f t="shared" ref="L13" si="1">SUM(L6:L12)</f>
        <v>90.909999999999982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63"/>
      <c r="H15" s="63"/>
      <c r="I15" s="71"/>
      <c r="J15" s="63"/>
      <c r="K15" s="52"/>
      <c r="L15" s="64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>SUM(L14:L16)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5" x14ac:dyDescent="0.2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5" x14ac:dyDescent="0.2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5" x14ac:dyDescent="0.2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>SUM(L18:L26)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>SUM(L28:L31)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>SUM(L33:L38)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>SUM(L40:L45)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80" t="s">
        <v>4</v>
      </c>
      <c r="D47" s="81"/>
      <c r="E47" s="33"/>
      <c r="F47" s="34">
        <f>F13+F17+F27+F32+F39+F46</f>
        <v>500</v>
      </c>
      <c r="G47" s="34">
        <f t="shared" ref="G47:J47" si="7">G13+G17+G27+G32+G39+G46</f>
        <v>14.86</v>
      </c>
      <c r="H47" s="34">
        <f t="shared" si="7"/>
        <v>15.180000000000001</v>
      </c>
      <c r="I47" s="34">
        <f t="shared" si="7"/>
        <v>81.609999999999985</v>
      </c>
      <c r="J47" s="34">
        <f t="shared" si="7"/>
        <v>591.62</v>
      </c>
      <c r="K47" s="35"/>
      <c r="L47" s="34">
        <f>L13+L17+L27+L32+L39+L46</f>
        <v>90.909999999999982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49</v>
      </c>
      <c r="F48" s="48">
        <v>250</v>
      </c>
      <c r="G48" s="48">
        <v>14.59</v>
      </c>
      <c r="H48" s="48">
        <v>20.76</v>
      </c>
      <c r="I48" s="48">
        <v>12.62</v>
      </c>
      <c r="J48" s="68">
        <v>295.68</v>
      </c>
      <c r="K48" s="49">
        <v>49</v>
      </c>
      <c r="L48" s="63">
        <v>85.62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9" t="s">
        <v>50</v>
      </c>
      <c r="F50" s="51">
        <v>200</v>
      </c>
      <c r="G50" s="51">
        <v>0.24</v>
      </c>
      <c r="H50" s="51">
        <v>0.05</v>
      </c>
      <c r="I50" s="51">
        <v>11.04</v>
      </c>
      <c r="J50" s="68">
        <v>45.57</v>
      </c>
      <c r="K50" s="52" t="s">
        <v>54</v>
      </c>
      <c r="L50" s="63">
        <v>8.42</v>
      </c>
    </row>
    <row r="51" spans="1:12" ht="15" x14ac:dyDescent="0.25">
      <c r="A51" s="15"/>
      <c r="B51" s="16"/>
      <c r="C51" s="11"/>
      <c r="D51" s="7" t="s">
        <v>23</v>
      </c>
      <c r="E51" s="61" t="s">
        <v>48</v>
      </c>
      <c r="F51" s="51">
        <v>50</v>
      </c>
      <c r="G51" s="51">
        <v>3.47</v>
      </c>
      <c r="H51" s="51">
        <v>0.38</v>
      </c>
      <c r="I51" s="51">
        <v>23.15</v>
      </c>
      <c r="J51" s="68">
        <v>109.9</v>
      </c>
      <c r="K51" s="52"/>
      <c r="L51" s="63">
        <v>6.6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9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8">SUM(G48:G54)</f>
        <v>18.3</v>
      </c>
      <c r="H55" s="21">
        <f t="shared" ref="H55" si="9">SUM(H48:H54)</f>
        <v>21.19</v>
      </c>
      <c r="I55" s="21">
        <f t="shared" ref="I55" si="10">SUM(I48:I54)</f>
        <v>46.809999999999995</v>
      </c>
      <c r="J55" s="21">
        <f t="shared" ref="J55" si="11">SUM(J48:J54)</f>
        <v>451.15</v>
      </c>
      <c r="K55" s="27"/>
      <c r="L55" s="21">
        <f t="shared" ref="L55:L97" si="12">SUM(L48:L54)</f>
        <v>100.64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63"/>
      <c r="H57" s="63"/>
      <c r="I57" s="63"/>
      <c r="J57" s="63"/>
      <c r="K57" s="52"/>
      <c r="L57" s="64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>SUM(L56:L58)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5" x14ac:dyDescent="0.2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5" x14ac:dyDescent="0.2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5" x14ac:dyDescent="0.2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" si="20">SUM(J60:J68)</f>
        <v>0</v>
      </c>
      <c r="K69" s="27"/>
      <c r="L69" s="21">
        <f>SUM(L60:L68)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>SUM(L70:L73)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" si="28">SUM(J75:J80)</f>
        <v>0</v>
      </c>
      <c r="K81" s="27"/>
      <c r="L81" s="21">
        <f>SUM(L75:L80)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" si="32">SUM(J82:J87)</f>
        <v>0</v>
      </c>
      <c r="K88" s="27"/>
      <c r="L88" s="21">
        <f>SUM(L82:L87)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80" t="s">
        <v>4</v>
      </c>
      <c r="D89" s="81"/>
      <c r="E89" s="33"/>
      <c r="F89" s="34">
        <f>F55+F59+F69+F74+F81+F88</f>
        <v>500</v>
      </c>
      <c r="G89" s="40">
        <f t="shared" ref="G89" si="33">G55+G59+G69+G74+G81+G88</f>
        <v>18.3</v>
      </c>
      <c r="H89" s="40">
        <f t="shared" ref="H89" si="34">H55+H59+H69+H74+H81+H88</f>
        <v>21.19</v>
      </c>
      <c r="I89" s="40">
        <f t="shared" ref="I89" si="35">I55+I59+I69+I74+I81+I88</f>
        <v>46.809999999999995</v>
      </c>
      <c r="J89" s="40">
        <f t="shared" ref="J89" si="36">J55+J59+J69+J74+J81+J88</f>
        <v>451.15</v>
      </c>
      <c r="K89" s="41"/>
      <c r="L89" s="40">
        <f>L55+L59+L69+L74+L81+L88</f>
        <v>100.64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51</v>
      </c>
      <c r="F90" s="48">
        <v>250</v>
      </c>
      <c r="G90" s="88">
        <v>12.1</v>
      </c>
      <c r="H90" s="88">
        <v>12.35</v>
      </c>
      <c r="I90" s="88">
        <v>35.72</v>
      </c>
      <c r="J90" s="88">
        <v>302.43</v>
      </c>
      <c r="K90" s="88">
        <v>390</v>
      </c>
      <c r="L90" s="88">
        <v>40.28</v>
      </c>
    </row>
    <row r="91" spans="1:12" ht="15" x14ac:dyDescent="0.25">
      <c r="A91" s="25"/>
      <c r="B91" s="16"/>
      <c r="C91" s="11"/>
      <c r="D91" s="6"/>
      <c r="E91" s="50" t="s">
        <v>52</v>
      </c>
      <c r="F91" s="51">
        <v>40</v>
      </c>
      <c r="G91" s="88">
        <v>4.93</v>
      </c>
      <c r="H91" s="88">
        <v>4.46</v>
      </c>
      <c r="I91" s="88">
        <v>0.27</v>
      </c>
      <c r="J91" s="88">
        <v>60.94</v>
      </c>
      <c r="K91" s="88">
        <v>424</v>
      </c>
      <c r="L91" s="88">
        <v>22</v>
      </c>
    </row>
    <row r="92" spans="1:12" ht="15" x14ac:dyDescent="0.25">
      <c r="A92" s="25"/>
      <c r="B92" s="16"/>
      <c r="C92" s="11"/>
      <c r="D92" s="7" t="s">
        <v>22</v>
      </c>
      <c r="E92" s="59" t="s">
        <v>53</v>
      </c>
      <c r="F92" s="51">
        <v>200</v>
      </c>
      <c r="G92" s="51">
        <v>0.26</v>
      </c>
      <c r="H92" s="51">
        <v>0.01</v>
      </c>
      <c r="I92" s="51">
        <v>10.29</v>
      </c>
      <c r="J92" s="51">
        <v>42.29</v>
      </c>
      <c r="K92" s="52">
        <v>944</v>
      </c>
      <c r="L92" s="51">
        <v>8.41</v>
      </c>
    </row>
    <row r="93" spans="1:12" ht="15" x14ac:dyDescent="0.25">
      <c r="A93" s="25"/>
      <c r="B93" s="16"/>
      <c r="C93" s="11"/>
      <c r="D93" s="7" t="s">
        <v>23</v>
      </c>
      <c r="E93" s="61" t="s">
        <v>48</v>
      </c>
      <c r="F93" s="51">
        <v>60</v>
      </c>
      <c r="G93" s="51">
        <v>4.16</v>
      </c>
      <c r="H93" s="51">
        <v>0.45</v>
      </c>
      <c r="I93" s="51">
        <v>27.7</v>
      </c>
      <c r="J93" s="73">
        <v>131.77000000000001</v>
      </c>
      <c r="K93" s="52"/>
      <c r="L93" s="51">
        <v>7.92</v>
      </c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9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550</v>
      </c>
      <c r="G97" s="21">
        <f t="shared" ref="G97" si="37">SUM(G90:G96)</f>
        <v>21.450000000000003</v>
      </c>
      <c r="H97" s="21">
        <f t="shared" ref="H97" si="38">SUM(H90:H96)</f>
        <v>17.27</v>
      </c>
      <c r="I97" s="21">
        <f t="shared" ref="I97" si="39">SUM(I90:I96)</f>
        <v>73.98</v>
      </c>
      <c r="J97" s="21">
        <f t="shared" ref="J97" si="40">SUM(J90:J96)</f>
        <v>537.43000000000006</v>
      </c>
      <c r="K97" s="27"/>
      <c r="L97" s="21">
        <f t="shared" si="12"/>
        <v>78.61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63"/>
      <c r="H99" s="63"/>
      <c r="I99" s="63"/>
      <c r="J99" s="63"/>
      <c r="K99" s="52"/>
      <c r="L99" s="64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" si="44">SUM(J98:J100)</f>
        <v>0</v>
      </c>
      <c r="K101" s="27"/>
      <c r="L101" s="21">
        <f>SUM(L98:L100)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5" x14ac:dyDescent="0.25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5">SUM(G102:G110)</f>
        <v>0</v>
      </c>
      <c r="H111" s="21">
        <f t="shared" ref="H111" si="46">SUM(H102:H110)</f>
        <v>0</v>
      </c>
      <c r="I111" s="21">
        <f t="shared" ref="I111" si="47">SUM(I102:I110)</f>
        <v>0</v>
      </c>
      <c r="J111" s="21">
        <f t="shared" ref="J111" si="48">SUM(J102:J110)</f>
        <v>0</v>
      </c>
      <c r="K111" s="27"/>
      <c r="L111" s="21">
        <f>SUM(L102:L110)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49">SUM(G112:G115)</f>
        <v>0</v>
      </c>
      <c r="H116" s="21">
        <f t="shared" ref="H116" si="50">SUM(H112:H115)</f>
        <v>0</v>
      </c>
      <c r="I116" s="21">
        <f t="shared" ref="I116" si="51">SUM(I112:I115)</f>
        <v>0</v>
      </c>
      <c r="J116" s="21">
        <f t="shared" ref="J116" si="52">SUM(J112:J115)</f>
        <v>0</v>
      </c>
      <c r="K116" s="27"/>
      <c r="L116" s="21">
        <f>SUM(L112:L115)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" si="56">SUM(J117:J122)</f>
        <v>0</v>
      </c>
      <c r="K123" s="27"/>
      <c r="L123" s="21">
        <f>SUM(L117:L122)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" si="60">SUM(J124:J129)</f>
        <v>0</v>
      </c>
      <c r="K130" s="27"/>
      <c r="L130" s="21">
        <f>SUM(L124:L129)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80" t="s">
        <v>4</v>
      </c>
      <c r="D131" s="81"/>
      <c r="E131" s="33"/>
      <c r="F131" s="40">
        <f>F97+F101+F111+F116+F123+F130</f>
        <v>550</v>
      </c>
      <c r="G131" s="40">
        <f t="shared" ref="G131" si="61">G97+G101+G111+G116+G123+G130</f>
        <v>21.450000000000003</v>
      </c>
      <c r="H131" s="40">
        <f t="shared" ref="H131" si="62">H97+H101+H111+H116+H123+H130</f>
        <v>17.27</v>
      </c>
      <c r="I131" s="40">
        <f t="shared" ref="I131" si="63">I97+I101+I111+I116+I123+I130</f>
        <v>73.98</v>
      </c>
      <c r="J131" s="40">
        <f t="shared" ref="J131" si="64">J97+J101+J111+J116+J123+J130</f>
        <v>537.43000000000006</v>
      </c>
      <c r="K131" s="35"/>
      <c r="L131" s="40">
        <f>L97+L101+L111+L116+L123+L130</f>
        <v>78.61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74" t="s">
        <v>55</v>
      </c>
      <c r="F132" s="51">
        <v>280</v>
      </c>
      <c r="G132" s="51">
        <v>14.62</v>
      </c>
      <c r="H132" s="51" t="s">
        <v>69</v>
      </c>
      <c r="I132" s="51">
        <v>26.81</v>
      </c>
      <c r="J132" s="51">
        <v>348.51</v>
      </c>
      <c r="K132" s="89">
        <v>592</v>
      </c>
      <c r="L132" s="51">
        <v>56.68</v>
      </c>
    </row>
    <row r="133" spans="1:12" ht="15" x14ac:dyDescent="0.25">
      <c r="A133" s="25"/>
      <c r="B133" s="16"/>
      <c r="C133" s="11"/>
      <c r="D133" s="6"/>
      <c r="E133" s="75" t="s">
        <v>56</v>
      </c>
      <c r="F133" s="51">
        <v>180</v>
      </c>
      <c r="G133" s="51">
        <v>5.56</v>
      </c>
      <c r="H133" s="51">
        <v>6.87</v>
      </c>
      <c r="I133" s="51">
        <v>17.989999999999998</v>
      </c>
      <c r="J133" s="51">
        <v>156.03</v>
      </c>
      <c r="K133" s="90">
        <v>681</v>
      </c>
      <c r="L133" s="51">
        <v>21.14</v>
      </c>
    </row>
    <row r="134" spans="1:12" ht="15" x14ac:dyDescent="0.25">
      <c r="A134" s="25"/>
      <c r="B134" s="16"/>
      <c r="C134" s="11"/>
      <c r="D134" s="7" t="s">
        <v>22</v>
      </c>
      <c r="E134" s="59" t="s">
        <v>47</v>
      </c>
      <c r="F134" s="51">
        <v>200</v>
      </c>
      <c r="G134" s="51">
        <v>0.19</v>
      </c>
      <c r="H134" s="51">
        <v>0</v>
      </c>
      <c r="I134" s="51">
        <v>10.09</v>
      </c>
      <c r="J134" s="51">
        <v>41.12</v>
      </c>
      <c r="K134" s="52">
        <v>943</v>
      </c>
      <c r="L134" s="51">
        <v>4.0999999999999996</v>
      </c>
    </row>
    <row r="135" spans="1:12" ht="15" x14ac:dyDescent="0.25">
      <c r="A135" s="25"/>
      <c r="B135" s="16"/>
      <c r="C135" s="11"/>
      <c r="D135" s="7" t="s">
        <v>23</v>
      </c>
      <c r="E135" s="61" t="s">
        <v>48</v>
      </c>
      <c r="F135" s="51">
        <v>51</v>
      </c>
      <c r="G135" s="51">
        <v>3.58</v>
      </c>
      <c r="H135" s="51">
        <v>0.39</v>
      </c>
      <c r="I135" s="51">
        <v>23.92</v>
      </c>
      <c r="J135" s="73">
        <v>113.51</v>
      </c>
      <c r="K135" s="52"/>
      <c r="L135" s="51">
        <v>6.82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9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711</v>
      </c>
      <c r="G139" s="21">
        <f t="shared" ref="G139" si="65">SUM(G132:G138)</f>
        <v>23.950000000000003</v>
      </c>
      <c r="H139" s="21">
        <f t="shared" ref="H139" si="66">SUM(H132:H138)</f>
        <v>7.26</v>
      </c>
      <c r="I139" s="21">
        <f t="shared" ref="I139" si="67">SUM(I132:I138)</f>
        <v>78.81</v>
      </c>
      <c r="J139" s="21">
        <f t="shared" ref="J139" si="68">SUM(J132:J138)</f>
        <v>659.17</v>
      </c>
      <c r="K139" s="27"/>
      <c r="L139" s="21">
        <f t="shared" ref="L139:L181" si="69">SUM(L132:L138)</f>
        <v>88.739999999999981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63"/>
      <c r="H141" s="63"/>
      <c r="I141" s="63"/>
      <c r="J141" s="63"/>
      <c r="K141" s="52"/>
      <c r="L141" s="64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0">SUM(G140:G142)</f>
        <v>0</v>
      </c>
      <c r="H143" s="21">
        <f t="shared" ref="H143" si="71">SUM(H140:H142)</f>
        <v>0</v>
      </c>
      <c r="I143" s="21">
        <f t="shared" ref="I143" si="72">SUM(I140:I142)</f>
        <v>0</v>
      </c>
      <c r="J143" s="21">
        <f t="shared" ref="J143" si="73">SUM(J140:J142)</f>
        <v>0</v>
      </c>
      <c r="K143" s="27"/>
      <c r="L143" s="21">
        <f>SUM(L140:L142)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5" x14ac:dyDescent="0.25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74">SUM(G144:G152)</f>
        <v>0</v>
      </c>
      <c r="H153" s="21">
        <f t="shared" ref="H153" si="75">SUM(H144:H152)</f>
        <v>0</v>
      </c>
      <c r="I153" s="21">
        <f t="shared" ref="I153" si="76">SUM(I144:I152)</f>
        <v>0</v>
      </c>
      <c r="J153" s="21">
        <f t="shared" ref="J153" si="77">SUM(J144:J152)</f>
        <v>0</v>
      </c>
      <c r="K153" s="27"/>
      <c r="L153" s="21">
        <f>SUM(L144:L152)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78">SUM(G154:G157)</f>
        <v>0</v>
      </c>
      <c r="H158" s="21">
        <f t="shared" ref="H158" si="79">SUM(H154:H157)</f>
        <v>0</v>
      </c>
      <c r="I158" s="21">
        <f t="shared" ref="I158" si="80">SUM(I154:I157)</f>
        <v>0</v>
      </c>
      <c r="J158" s="21">
        <f t="shared" ref="J158" si="81">SUM(J154:J157)</f>
        <v>0</v>
      </c>
      <c r="K158" s="27"/>
      <c r="L158" s="21">
        <f>SUM(L154:L157)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2">SUM(G159:G164)</f>
        <v>0</v>
      </c>
      <c r="H165" s="21">
        <f t="shared" ref="H165" si="83">SUM(H159:H164)</f>
        <v>0</v>
      </c>
      <c r="I165" s="21">
        <f t="shared" ref="I165" si="84">SUM(I159:I164)</f>
        <v>0</v>
      </c>
      <c r="J165" s="21">
        <f t="shared" ref="J165" si="85">SUM(J159:J164)</f>
        <v>0</v>
      </c>
      <c r="K165" s="27"/>
      <c r="L165" s="21">
        <f>SUM(L159:L164)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6">SUM(G166:G171)</f>
        <v>0</v>
      </c>
      <c r="H172" s="21">
        <f t="shared" ref="H172" si="87">SUM(H166:H171)</f>
        <v>0</v>
      </c>
      <c r="I172" s="21">
        <f t="shared" ref="I172" si="88">SUM(I166:I171)</f>
        <v>0</v>
      </c>
      <c r="J172" s="21">
        <f t="shared" ref="J172" si="89">SUM(J166:J171)</f>
        <v>0</v>
      </c>
      <c r="K172" s="27"/>
      <c r="L172" s="21">
        <f>SUM(L166:L171)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80" t="s">
        <v>4</v>
      </c>
      <c r="D173" s="81"/>
      <c r="E173" s="33"/>
      <c r="F173" s="40">
        <f>F139+F143+F153+F158+F165+F172</f>
        <v>711</v>
      </c>
      <c r="G173" s="40">
        <f t="shared" ref="G173" si="90">G139+G143+G153+G158+G165+G172</f>
        <v>23.950000000000003</v>
      </c>
      <c r="H173" s="40">
        <f t="shared" ref="H173" si="91">H139+H143+H153+H158+H165+H172</f>
        <v>7.26</v>
      </c>
      <c r="I173" s="40">
        <f t="shared" ref="I173" si="92">I139+I143+I153+I158+I165+I172</f>
        <v>78.81</v>
      </c>
      <c r="J173" s="40">
        <f t="shared" ref="J173" si="93">J139+J143+J153+J158+J165+J172</f>
        <v>659.17</v>
      </c>
      <c r="K173" s="35"/>
      <c r="L173" s="40">
        <f t="shared" ref="L173" si="94">L139+L143+L153+L158+L165+L172</f>
        <v>88.739999999999981</v>
      </c>
    </row>
    <row r="174" spans="1:12" ht="18.75" customHeight="1" x14ac:dyDescent="0.25">
      <c r="A174" s="22">
        <v>1</v>
      </c>
      <c r="B174" s="23">
        <v>5</v>
      </c>
      <c r="C174" s="24" t="s">
        <v>20</v>
      </c>
      <c r="D174" s="5" t="s">
        <v>21</v>
      </c>
      <c r="E174" s="74" t="s">
        <v>57</v>
      </c>
      <c r="F174" s="51">
        <v>310</v>
      </c>
      <c r="G174" s="51">
        <v>13.8</v>
      </c>
      <c r="H174" s="51">
        <v>11.93</v>
      </c>
      <c r="I174" s="51">
        <v>48.18</v>
      </c>
      <c r="J174" s="51">
        <v>355.29</v>
      </c>
      <c r="K174" s="89">
        <v>605</v>
      </c>
      <c r="L174" s="51">
        <v>48.99</v>
      </c>
    </row>
    <row r="175" spans="1:12" ht="15" x14ac:dyDescent="0.25">
      <c r="A175" s="25"/>
      <c r="B175" s="16"/>
      <c r="C175" s="11"/>
      <c r="D175" s="6"/>
      <c r="E175" s="50" t="s">
        <v>58</v>
      </c>
      <c r="F175" s="51">
        <v>200</v>
      </c>
      <c r="G175" s="51">
        <v>7.54</v>
      </c>
      <c r="H175" s="51">
        <v>5.81</v>
      </c>
      <c r="I175" s="51">
        <v>37.96</v>
      </c>
      <c r="J175" s="51">
        <v>234.29</v>
      </c>
      <c r="K175" s="90">
        <v>688</v>
      </c>
      <c r="L175" s="51">
        <v>27.36</v>
      </c>
    </row>
    <row r="176" spans="1:12" ht="15" x14ac:dyDescent="0.25">
      <c r="A176" s="25"/>
      <c r="B176" s="16"/>
      <c r="C176" s="11"/>
      <c r="D176" s="7" t="s">
        <v>22</v>
      </c>
      <c r="E176" s="76" t="s">
        <v>59</v>
      </c>
      <c r="F176" s="51">
        <v>200</v>
      </c>
      <c r="G176" s="51">
        <v>0</v>
      </c>
      <c r="H176" s="51">
        <v>0</v>
      </c>
      <c r="I176" s="51">
        <v>18.989999999999998</v>
      </c>
      <c r="J176" s="51">
        <v>75.959999999999994</v>
      </c>
      <c r="K176" s="52">
        <v>507</v>
      </c>
      <c r="L176" s="51">
        <v>15.6</v>
      </c>
    </row>
    <row r="177" spans="1:12" ht="15" x14ac:dyDescent="0.25">
      <c r="A177" s="25"/>
      <c r="B177" s="16"/>
      <c r="C177" s="11"/>
      <c r="D177" s="7" t="s">
        <v>23</v>
      </c>
      <c r="E177" s="61" t="s">
        <v>48</v>
      </c>
      <c r="F177" s="51">
        <v>50</v>
      </c>
      <c r="G177" s="51">
        <v>3.47</v>
      </c>
      <c r="H177" s="51">
        <v>0.38</v>
      </c>
      <c r="I177" s="51">
        <v>23.15</v>
      </c>
      <c r="J177" s="73">
        <v>109.9</v>
      </c>
      <c r="K177" s="52"/>
      <c r="L177" s="51">
        <v>6.6</v>
      </c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9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760</v>
      </c>
      <c r="G181" s="21">
        <f t="shared" ref="G181" si="95">SUM(G174:G180)</f>
        <v>24.81</v>
      </c>
      <c r="H181" s="21">
        <f t="shared" ref="H181" si="96">SUM(H174:H180)</f>
        <v>18.119999999999997</v>
      </c>
      <c r="I181" s="21">
        <f t="shared" ref="I181" si="97">SUM(I174:I180)</f>
        <v>128.28</v>
      </c>
      <c r="J181" s="21">
        <f t="shared" ref="J181" si="98">SUM(J174:J180)</f>
        <v>775.44</v>
      </c>
      <c r="K181" s="27"/>
      <c r="L181" s="21">
        <f t="shared" si="69"/>
        <v>98.549999999999983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63"/>
      <c r="H183" s="63"/>
      <c r="I183" s="63"/>
      <c r="J183" s="63"/>
      <c r="K183" s="52"/>
      <c r="L183" s="64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99">SUM(G182:G184)</f>
        <v>0</v>
      </c>
      <c r="H185" s="21">
        <f t="shared" ref="H185" si="100">SUM(H182:H184)</f>
        <v>0</v>
      </c>
      <c r="I185" s="21">
        <f t="shared" ref="I185" si="101">SUM(I182:I184)</f>
        <v>0</v>
      </c>
      <c r="J185" s="21">
        <f t="shared" ref="J185" si="102">SUM(J182:J184)</f>
        <v>0</v>
      </c>
      <c r="K185" s="27"/>
      <c r="L185" s="21">
        <f>SUM(L182:L184)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5" x14ac:dyDescent="0.2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5" x14ac:dyDescent="0.2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03">SUM(G186:G194)</f>
        <v>0</v>
      </c>
      <c r="H195" s="21">
        <f t="shared" ref="H195" si="104">SUM(H186:H194)</f>
        <v>0</v>
      </c>
      <c r="I195" s="21">
        <f t="shared" ref="I195" si="105">SUM(I186:I194)</f>
        <v>0</v>
      </c>
      <c r="J195" s="21">
        <f t="shared" ref="J195" si="106">SUM(J186:J194)</f>
        <v>0</v>
      </c>
      <c r="K195" s="27"/>
      <c r="L195" s="21">
        <f>SUM(L186:L194)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07">SUM(G196:G199)</f>
        <v>0</v>
      </c>
      <c r="H200" s="21">
        <f t="shared" ref="H200" si="108">SUM(H196:H199)</f>
        <v>0</v>
      </c>
      <c r="I200" s="21">
        <f t="shared" ref="I200" si="109">SUM(I196:I199)</f>
        <v>0</v>
      </c>
      <c r="J200" s="21">
        <f t="shared" ref="J200" si="110">SUM(J196:J199)</f>
        <v>0</v>
      </c>
      <c r="K200" s="27"/>
      <c r="L200" s="21">
        <f>SUM(L196:L199)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1">SUM(G201:G206)</f>
        <v>0</v>
      </c>
      <c r="H207" s="21">
        <f t="shared" ref="H207" si="112">SUM(H201:H206)</f>
        <v>0</v>
      </c>
      <c r="I207" s="21">
        <f t="shared" ref="I207" si="113">SUM(I201:I206)</f>
        <v>0</v>
      </c>
      <c r="J207" s="21">
        <f t="shared" ref="J207" si="114">SUM(J201:J206)</f>
        <v>0</v>
      </c>
      <c r="K207" s="27"/>
      <c r="L207" s="21">
        <f>SUM(L201:L206)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5">SUM(G208:G213)</f>
        <v>0</v>
      </c>
      <c r="H214" s="21">
        <f t="shared" ref="H214" si="116">SUM(H208:H213)</f>
        <v>0</v>
      </c>
      <c r="I214" s="21">
        <f t="shared" ref="I214" si="117">SUM(I208:I213)</f>
        <v>0</v>
      </c>
      <c r="J214" s="21">
        <f t="shared" ref="J214" si="118">SUM(J208:J213)</f>
        <v>0</v>
      </c>
      <c r="K214" s="27"/>
      <c r="L214" s="21">
        <f>SUM(L208:L213)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80" t="s">
        <v>4</v>
      </c>
      <c r="D215" s="81"/>
      <c r="E215" s="33"/>
      <c r="F215" s="34">
        <f>F181+F185+F195+F200+F207+F214</f>
        <v>760</v>
      </c>
      <c r="G215" s="34">
        <f t="shared" ref="G215" si="119">G181+G185+G195+G200+G207+G214</f>
        <v>24.81</v>
      </c>
      <c r="H215" s="34">
        <f t="shared" ref="H215" si="120">H181+H185+H195+H200+H207+H214</f>
        <v>18.119999999999997</v>
      </c>
      <c r="I215" s="34">
        <f t="shared" ref="I215" si="121">I181+I185+I195+I200+I207+I214</f>
        <v>128.28</v>
      </c>
      <c r="J215" s="34">
        <f t="shared" ref="J215" si="122">J181+J185+J195+J200+J207+J214</f>
        <v>775.44</v>
      </c>
      <c r="K215" s="35"/>
      <c r="L215" s="34">
        <f t="shared" ref="L215" si="123">L181+L185+L195+L200+L207+L214</f>
        <v>98.549999999999983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72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9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61"/>
      <c r="F219" s="51"/>
      <c r="G219" s="51"/>
      <c r="H219" s="51"/>
      <c r="I219" s="51"/>
      <c r="J219" s="73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9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4">SUM(G216:G222)</f>
        <v>0</v>
      </c>
      <c r="H223" s="21">
        <f t="shared" ref="H223" si="125">SUM(H216:H222)</f>
        <v>0</v>
      </c>
      <c r="I223" s="21">
        <f t="shared" ref="I223" si="126">SUM(I216:I222)</f>
        <v>0</v>
      </c>
      <c r="J223" s="21">
        <f t="shared" ref="J223" si="127">SUM(J216:J222)</f>
        <v>0</v>
      </c>
      <c r="K223" s="27"/>
      <c r="L223" s="21">
        <f t="shared" ref="L223:L265" si="128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29">SUM(G224:G226)</f>
        <v>0</v>
      </c>
      <c r="H227" s="21">
        <f t="shared" ref="H227" si="130">SUM(H224:H226)</f>
        <v>0</v>
      </c>
      <c r="I227" s="21">
        <f t="shared" ref="I227" si="131">SUM(I224:I226)</f>
        <v>0</v>
      </c>
      <c r="J227" s="21">
        <f t="shared" ref="J227" si="132">SUM(J224:J226)</f>
        <v>0</v>
      </c>
      <c r="K227" s="27"/>
      <c r="L227" s="21">
        <f t="shared" ref="L227" ca="1" si="133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4">SUM(G228:G236)</f>
        <v>0</v>
      </c>
      <c r="H237" s="21">
        <f t="shared" ref="H237" si="135">SUM(H228:H236)</f>
        <v>0</v>
      </c>
      <c r="I237" s="21">
        <f t="shared" ref="I237" si="136">SUM(I228:I236)</f>
        <v>0</v>
      </c>
      <c r="J237" s="21">
        <f t="shared" ref="J237" si="137">SUM(J228:J236)</f>
        <v>0</v>
      </c>
      <c r="K237" s="27"/>
      <c r="L237" s="21">
        <f t="shared" ref="L237" ca="1" si="138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9">SUM(G238:G241)</f>
        <v>0</v>
      </c>
      <c r="H242" s="21">
        <f t="shared" ref="H242" si="140">SUM(H238:H241)</f>
        <v>0</v>
      </c>
      <c r="I242" s="21">
        <f t="shared" ref="I242" si="141">SUM(I238:I241)</f>
        <v>0</v>
      </c>
      <c r="J242" s="21">
        <f t="shared" ref="J242" si="142">SUM(J238:J241)</f>
        <v>0</v>
      </c>
      <c r="K242" s="27"/>
      <c r="L242" s="21">
        <f t="shared" ref="L242" ca="1" si="143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4">SUM(G243:G248)</f>
        <v>0</v>
      </c>
      <c r="H249" s="21">
        <f t="shared" ref="H249" si="145">SUM(H243:H248)</f>
        <v>0</v>
      </c>
      <c r="I249" s="21">
        <f t="shared" ref="I249" si="146">SUM(I243:I248)</f>
        <v>0</v>
      </c>
      <c r="J249" s="21">
        <f t="shared" ref="J249" si="147">SUM(J243:J248)</f>
        <v>0</v>
      </c>
      <c r="K249" s="27"/>
      <c r="L249" s="21">
        <f t="shared" ref="L249" ca="1" si="148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9">SUM(G250:G255)</f>
        <v>0</v>
      </c>
      <c r="H256" s="21">
        <f t="shared" ref="H256" si="150">SUM(H250:H255)</f>
        <v>0</v>
      </c>
      <c r="I256" s="21">
        <f t="shared" ref="I256" si="151">SUM(I250:I255)</f>
        <v>0</v>
      </c>
      <c r="J256" s="21">
        <f t="shared" ref="J256" si="152">SUM(J250:J255)</f>
        <v>0</v>
      </c>
      <c r="K256" s="27"/>
      <c r="L256" s="21">
        <f t="shared" ref="L256" ca="1" si="153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80" t="s">
        <v>4</v>
      </c>
      <c r="D257" s="81"/>
      <c r="E257" s="33"/>
      <c r="F257" s="34">
        <f>F223+F227+F237+F242+F249+F256</f>
        <v>0</v>
      </c>
      <c r="G257" s="34">
        <f t="shared" ref="G257" si="154">G223+G227+G237+G242+G249+G256</f>
        <v>0</v>
      </c>
      <c r="H257" s="34">
        <f t="shared" ref="H257" si="155">H223+H227+H237+H242+H249+H256</f>
        <v>0</v>
      </c>
      <c r="I257" s="34">
        <f t="shared" ref="I257" si="156">I223+I227+I237+I242+I249+I256</f>
        <v>0</v>
      </c>
      <c r="J257" s="34">
        <f t="shared" ref="J257" si="157">J223+J227+J237+J242+J249+J256</f>
        <v>0</v>
      </c>
      <c r="K257" s="35"/>
      <c r="L257" s="34">
        <f t="shared" ref="L257" ca="1" si="158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74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.75" thickBot="1" x14ac:dyDescent="0.3">
      <c r="A260" s="25"/>
      <c r="B260" s="16"/>
      <c r="C260" s="11"/>
      <c r="D260" s="7" t="s">
        <v>22</v>
      </c>
      <c r="E260" s="59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77"/>
      <c r="F261" s="51"/>
      <c r="G261" s="51"/>
      <c r="H261" s="51"/>
      <c r="I261" s="51"/>
      <c r="J261" s="48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9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9">SUM(G258:G264)</f>
        <v>0</v>
      </c>
      <c r="H265" s="21">
        <f t="shared" ref="H265" si="160">SUM(H258:H264)</f>
        <v>0</v>
      </c>
      <c r="I265" s="21">
        <f t="shared" ref="I265" si="161">SUM(I258:I264)</f>
        <v>0</v>
      </c>
      <c r="J265" s="21">
        <f t="shared" ref="J265" si="162">SUM(J258:J264)</f>
        <v>0</v>
      </c>
      <c r="K265" s="27"/>
      <c r="L265" s="21">
        <f t="shared" si="128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3">SUM(G266:G268)</f>
        <v>0</v>
      </c>
      <c r="H269" s="21">
        <f t="shared" ref="H269" si="164">SUM(H266:H268)</f>
        <v>0</v>
      </c>
      <c r="I269" s="21">
        <f t="shared" ref="I269" si="165">SUM(I266:I268)</f>
        <v>0</v>
      </c>
      <c r="J269" s="21">
        <f t="shared" ref="J269" si="166">SUM(J266:J268)</f>
        <v>0</v>
      </c>
      <c r="K269" s="27"/>
      <c r="L269" s="21">
        <f t="shared" ref="L269" ca="1" si="167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8">SUM(G270:G278)</f>
        <v>0</v>
      </c>
      <c r="H279" s="21">
        <f t="shared" ref="H279" si="169">SUM(H270:H278)</f>
        <v>0</v>
      </c>
      <c r="I279" s="21">
        <f t="shared" ref="I279" si="170">SUM(I270:I278)</f>
        <v>0</v>
      </c>
      <c r="J279" s="21">
        <f t="shared" ref="J279" si="171">SUM(J270:J278)</f>
        <v>0</v>
      </c>
      <c r="K279" s="27"/>
      <c r="L279" s="21">
        <f t="shared" ref="L279" ca="1" si="172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ca="1" si="177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" si="181">SUM(J285:J290)</f>
        <v>0</v>
      </c>
      <c r="K291" s="27"/>
      <c r="L291" s="21">
        <f t="shared" ref="L291" ca="1" si="182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3">SUM(G292:G297)</f>
        <v>0</v>
      </c>
      <c r="H298" s="21">
        <f t="shared" ref="H298" si="184">SUM(H292:H297)</f>
        <v>0</v>
      </c>
      <c r="I298" s="21">
        <f t="shared" ref="I298" si="185">SUM(I292:I297)</f>
        <v>0</v>
      </c>
      <c r="J298" s="21">
        <f t="shared" ref="J298" si="186">SUM(J292:J297)</f>
        <v>0</v>
      </c>
      <c r="K298" s="27"/>
      <c r="L298" s="21">
        <f t="shared" ref="L298" ca="1" si="187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80" t="s">
        <v>4</v>
      </c>
      <c r="D299" s="81"/>
      <c r="E299" s="33"/>
      <c r="F299" s="34">
        <f>F265+F269+F279+F284+F291+F298</f>
        <v>0</v>
      </c>
      <c r="G299" s="34">
        <f t="shared" ref="G299" si="188">G265+G269+G279+G284+G291+G298</f>
        <v>0</v>
      </c>
      <c r="H299" s="34">
        <f t="shared" ref="H299" si="189">H265+H269+H279+H284+H291+H298</f>
        <v>0</v>
      </c>
      <c r="I299" s="34">
        <f t="shared" ref="I299" si="190">I265+I269+I279+I284+I291+I298</f>
        <v>0</v>
      </c>
      <c r="J299" s="34">
        <f t="shared" ref="J299" si="191">J265+J269+J279+J284+J291+J298</f>
        <v>0</v>
      </c>
      <c r="K299" s="35"/>
      <c r="L299" s="34">
        <f t="shared" ref="L299" ca="1" si="192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60</v>
      </c>
      <c r="F300" s="48">
        <v>250</v>
      </c>
      <c r="G300" s="48">
        <v>8.76</v>
      </c>
      <c r="H300" s="48">
        <v>8.52</v>
      </c>
      <c r="I300" s="48">
        <v>41.74</v>
      </c>
      <c r="J300" s="72">
        <v>278.68</v>
      </c>
      <c r="K300" s="49">
        <v>36</v>
      </c>
      <c r="L300" s="48">
        <v>45.32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9" t="s">
        <v>50</v>
      </c>
      <c r="F302" s="51">
        <v>200</v>
      </c>
      <c r="G302" s="51">
        <v>0.24</v>
      </c>
      <c r="H302" s="51">
        <v>0.05</v>
      </c>
      <c r="I302" s="51">
        <v>11.04</v>
      </c>
      <c r="J302" s="51">
        <v>45.57</v>
      </c>
      <c r="K302" s="52" t="s">
        <v>54</v>
      </c>
      <c r="L302" s="51">
        <v>8.42</v>
      </c>
    </row>
    <row r="303" spans="1:12" ht="15" x14ac:dyDescent="0.25">
      <c r="A303" s="25"/>
      <c r="B303" s="16"/>
      <c r="C303" s="11"/>
      <c r="D303" s="7" t="s">
        <v>23</v>
      </c>
      <c r="E303" s="61" t="s">
        <v>48</v>
      </c>
      <c r="F303" s="51">
        <v>60</v>
      </c>
      <c r="G303" s="51">
        <v>4.16</v>
      </c>
      <c r="H303" s="51">
        <v>0.45</v>
      </c>
      <c r="I303" s="51">
        <v>27.77</v>
      </c>
      <c r="J303" s="73">
        <v>131.77000000000001</v>
      </c>
      <c r="K303" s="52"/>
      <c r="L303" s="51">
        <v>7.92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9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510</v>
      </c>
      <c r="G307" s="21">
        <f t="shared" ref="G307" si="193">SUM(G300:G306)</f>
        <v>13.16</v>
      </c>
      <c r="H307" s="21">
        <f t="shared" ref="H307" si="194">SUM(H300:H306)</f>
        <v>9.02</v>
      </c>
      <c r="I307" s="21">
        <f t="shared" ref="I307" si="195">SUM(I300:I306)</f>
        <v>80.55</v>
      </c>
      <c r="J307" s="21">
        <f t="shared" ref="J307" si="196">SUM(J300:J306)</f>
        <v>456.02</v>
      </c>
      <c r="K307" s="27"/>
      <c r="L307" s="21">
        <f t="shared" ref="L307:L349" si="197">SUM(L300:L306)</f>
        <v>61.660000000000004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63"/>
      <c r="H309" s="63"/>
      <c r="I309" s="63"/>
      <c r="J309" s="63"/>
      <c r="K309" s="52"/>
      <c r="L309" s="64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198">SUM(G308:G310)</f>
        <v>0</v>
      </c>
      <c r="H311" s="21">
        <f t="shared" ref="H311" si="199">SUM(H308:H310)</f>
        <v>0</v>
      </c>
      <c r="I311" s="21">
        <f t="shared" ref="I311" si="200">SUM(I308:I310)</f>
        <v>0</v>
      </c>
      <c r="J311" s="21">
        <f t="shared" ref="J311" si="201">SUM(J308:J310)</f>
        <v>0</v>
      </c>
      <c r="K311" s="27"/>
      <c r="L311" s="21">
        <f>SUM(L308:L310)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02">SUM(G312:G320)</f>
        <v>0</v>
      </c>
      <c r="H321" s="21">
        <f t="shared" ref="H321" si="203">SUM(H312:H320)</f>
        <v>0</v>
      </c>
      <c r="I321" s="21">
        <f t="shared" ref="I321" si="204">SUM(I312:I320)</f>
        <v>0</v>
      </c>
      <c r="J321" s="21">
        <f t="shared" ref="J321" si="205">SUM(J312:J320)</f>
        <v>0</v>
      </c>
      <c r="K321" s="27"/>
      <c r="L321" s="21">
        <f>SUM(L312:L320)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06">SUM(G322:G325)</f>
        <v>0</v>
      </c>
      <c r="H326" s="21">
        <f t="shared" ref="H326" si="207">SUM(H322:H325)</f>
        <v>0</v>
      </c>
      <c r="I326" s="21">
        <f t="shared" ref="I326" si="208">SUM(I322:I325)</f>
        <v>0</v>
      </c>
      <c r="J326" s="21">
        <f t="shared" ref="J326" si="209">SUM(J322:J325)</f>
        <v>0</v>
      </c>
      <c r="K326" s="27"/>
      <c r="L326" s="21">
        <f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10">SUM(G327:G332)</f>
        <v>0</v>
      </c>
      <c r="H333" s="21">
        <f t="shared" ref="H333" si="211">SUM(H327:H332)</f>
        <v>0</v>
      </c>
      <c r="I333" s="21">
        <f t="shared" ref="I333" si="212">SUM(I327:I332)</f>
        <v>0</v>
      </c>
      <c r="J333" s="21">
        <f t="shared" ref="J333" si="213">SUM(J327:J332)</f>
        <v>0</v>
      </c>
      <c r="K333" s="27"/>
      <c r="L333" s="21">
        <f>SUM(L327:L332)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14">SUM(G334:G339)</f>
        <v>0</v>
      </c>
      <c r="H340" s="21">
        <f t="shared" ref="H340" si="215">SUM(H334:H339)</f>
        <v>0</v>
      </c>
      <c r="I340" s="21">
        <f t="shared" ref="I340" si="216">SUM(I334:I339)</f>
        <v>0</v>
      </c>
      <c r="J340" s="21">
        <f t="shared" ref="J340" si="217">SUM(J334:J339)</f>
        <v>0</v>
      </c>
      <c r="K340" s="27"/>
      <c r="L340" s="21">
        <f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80" t="s">
        <v>4</v>
      </c>
      <c r="D341" s="81"/>
      <c r="E341" s="33"/>
      <c r="F341" s="34">
        <f>F307+F311+F321+F326+F333+F340</f>
        <v>510</v>
      </c>
      <c r="G341" s="34">
        <f t="shared" ref="G341" si="218">G307+G311+G321+G326+G333+G340</f>
        <v>13.16</v>
      </c>
      <c r="H341" s="34">
        <f t="shared" ref="H341" si="219">H307+H311+H321+H326+H333+H340</f>
        <v>9.02</v>
      </c>
      <c r="I341" s="34">
        <f t="shared" ref="I341" si="220">I307+I311+I321+I326+I333+I340</f>
        <v>80.55</v>
      </c>
      <c r="J341" s="34">
        <f t="shared" ref="J341" si="221">J307+J311+J321+J326+J333+J340</f>
        <v>456.02</v>
      </c>
      <c r="K341" s="35"/>
      <c r="L341" s="34">
        <f t="shared" ref="L341" si="222">L307+L311+L321+L326+L333+L340</f>
        <v>61.660000000000004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74" t="s">
        <v>61</v>
      </c>
      <c r="F342" s="48">
        <v>250</v>
      </c>
      <c r="G342" s="48">
        <v>7.12</v>
      </c>
      <c r="H342" s="48" t="s">
        <v>70</v>
      </c>
      <c r="I342" s="48">
        <v>30</v>
      </c>
      <c r="J342" s="48">
        <v>340</v>
      </c>
      <c r="K342" s="49">
        <v>197</v>
      </c>
      <c r="L342" s="48">
        <v>82.36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9" t="s">
        <v>53</v>
      </c>
      <c r="F344" s="51">
        <v>200</v>
      </c>
      <c r="G344" s="51">
        <v>0.26</v>
      </c>
      <c r="H344" s="51">
        <v>0.01</v>
      </c>
      <c r="I344" s="51">
        <v>10.29</v>
      </c>
      <c r="J344" s="51">
        <v>42.29</v>
      </c>
      <c r="K344" s="52">
        <v>944</v>
      </c>
      <c r="L344" s="51">
        <v>8.41</v>
      </c>
    </row>
    <row r="345" spans="1:12" ht="15" x14ac:dyDescent="0.25">
      <c r="A345" s="15"/>
      <c r="B345" s="16"/>
      <c r="C345" s="11"/>
      <c r="D345" s="7" t="s">
        <v>23</v>
      </c>
      <c r="E345" s="77" t="s">
        <v>48</v>
      </c>
      <c r="F345" s="51">
        <v>50</v>
      </c>
      <c r="G345" s="51">
        <v>3.47</v>
      </c>
      <c r="H345" s="51">
        <v>0.38</v>
      </c>
      <c r="I345" s="51">
        <v>23.15</v>
      </c>
      <c r="J345" s="73">
        <v>109.9</v>
      </c>
      <c r="K345" s="52"/>
      <c r="L345" s="51">
        <v>6.6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9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23">SUM(G342:G348)</f>
        <v>10.85</v>
      </c>
      <c r="H349" s="21">
        <f t="shared" ref="H349" si="224">SUM(H342:H348)</f>
        <v>0.39</v>
      </c>
      <c r="I349" s="21">
        <f t="shared" ref="I349" si="225">SUM(I342:I348)</f>
        <v>63.44</v>
      </c>
      <c r="J349" s="21">
        <f t="shared" ref="J349" si="226">SUM(J342:J348)</f>
        <v>492.19000000000005</v>
      </c>
      <c r="K349" s="27"/>
      <c r="L349" s="21">
        <f t="shared" si="197"/>
        <v>97.36999999999999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63"/>
      <c r="H351" s="63"/>
      <c r="I351" s="63"/>
      <c r="J351" s="63"/>
      <c r="K351" s="52"/>
      <c r="L351" s="64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27">SUM(G350:G352)</f>
        <v>0</v>
      </c>
      <c r="H353" s="21">
        <f t="shared" ref="H353" si="228">SUM(H350:H352)</f>
        <v>0</v>
      </c>
      <c r="I353" s="21">
        <f t="shared" ref="I353" si="229">SUM(I350:I352)</f>
        <v>0</v>
      </c>
      <c r="J353" s="21">
        <f t="shared" ref="J353" si="230">SUM(J350:J352)</f>
        <v>0</v>
      </c>
      <c r="K353" s="27"/>
      <c r="L353" s="21">
        <f>SUM(L350:L352)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5" x14ac:dyDescent="0.25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5" x14ac:dyDescent="0.25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31">SUM(G354:G362)</f>
        <v>0</v>
      </c>
      <c r="H363" s="21">
        <f t="shared" ref="H363" si="232">SUM(H354:H362)</f>
        <v>0</v>
      </c>
      <c r="I363" s="21">
        <f t="shared" ref="I363" si="233">SUM(I354:I362)</f>
        <v>0</v>
      </c>
      <c r="J363" s="21">
        <f t="shared" ref="J363" si="234">SUM(J354:J362)</f>
        <v>0</v>
      </c>
      <c r="K363" s="27"/>
      <c r="L363" s="21">
        <f>SUM(L354:L362)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35">SUM(G364:G367)</f>
        <v>0</v>
      </c>
      <c r="H368" s="21">
        <f t="shared" ref="H368" si="236">SUM(H364:H367)</f>
        <v>0</v>
      </c>
      <c r="I368" s="21">
        <f t="shared" ref="I368" si="237">SUM(I364:I367)</f>
        <v>0</v>
      </c>
      <c r="J368" s="21">
        <f t="shared" ref="J368" si="238">SUM(J364:J367)</f>
        <v>0</v>
      </c>
      <c r="K368" s="27"/>
      <c r="L368" s="21">
        <f>SUM(L364:L367)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39">SUM(G369:G374)</f>
        <v>0</v>
      </c>
      <c r="H375" s="21">
        <f t="shared" ref="H375" si="240">SUM(H369:H374)</f>
        <v>0</v>
      </c>
      <c r="I375" s="21">
        <f t="shared" ref="I375" si="241">SUM(I369:I374)</f>
        <v>0</v>
      </c>
      <c r="J375" s="21">
        <f t="shared" ref="J375" si="242">SUM(J369:J374)</f>
        <v>0</v>
      </c>
      <c r="K375" s="27"/>
      <c r="L375" s="21">
        <f>SUM(L369:L374)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43">SUM(G376:G381)</f>
        <v>0</v>
      </c>
      <c r="H382" s="21">
        <f t="shared" ref="H382" si="244">SUM(H376:H381)</f>
        <v>0</v>
      </c>
      <c r="I382" s="21">
        <f t="shared" ref="I382" si="245">SUM(I376:I381)</f>
        <v>0</v>
      </c>
      <c r="J382" s="21">
        <f t="shared" ref="J382" si="246">SUM(J376:J381)</f>
        <v>0</v>
      </c>
      <c r="K382" s="27"/>
      <c r="L382" s="21">
        <f>SUM(L376:L381)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80" t="s">
        <v>4</v>
      </c>
      <c r="D383" s="81"/>
      <c r="E383" s="33"/>
      <c r="F383" s="40">
        <f>F349+F353+F363+F368+F375+F382</f>
        <v>500</v>
      </c>
      <c r="G383" s="40">
        <f t="shared" ref="G383" si="247">G349+G353+G363+G368+G375+G382</f>
        <v>10.85</v>
      </c>
      <c r="H383" s="40">
        <f t="shared" ref="H383" si="248">H349+H353+H363+H368+H375+H382</f>
        <v>0.39</v>
      </c>
      <c r="I383" s="40">
        <f t="shared" ref="I383" si="249">I349+I353+I363+I368+I375+I382</f>
        <v>63.44</v>
      </c>
      <c r="J383" s="40">
        <f t="shared" ref="J383" si="250">J349+J353+J363+J368+J375+J382</f>
        <v>492.19000000000005</v>
      </c>
      <c r="K383" s="35"/>
      <c r="L383" s="40">
        <f t="shared" ref="L383" si="251">L349+L353+L363+L368+L375+L382</f>
        <v>97.36999999999999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74" t="s">
        <v>62</v>
      </c>
      <c r="F384" s="51">
        <v>280</v>
      </c>
      <c r="G384" s="51">
        <v>14.46</v>
      </c>
      <c r="H384" s="51">
        <v>13.25</v>
      </c>
      <c r="I384" s="51">
        <v>45.99</v>
      </c>
      <c r="J384" s="51">
        <v>361.05</v>
      </c>
      <c r="K384" s="89">
        <v>471</v>
      </c>
      <c r="L384" s="51">
        <v>65.16</v>
      </c>
    </row>
    <row r="385" spans="1:12" ht="15" x14ac:dyDescent="0.25">
      <c r="A385" s="25"/>
      <c r="B385" s="16"/>
      <c r="C385" s="11"/>
      <c r="D385" s="6"/>
      <c r="E385" s="50" t="s">
        <v>63</v>
      </c>
      <c r="F385" s="51">
        <v>180</v>
      </c>
      <c r="G385" s="51">
        <v>4.34</v>
      </c>
      <c r="H385" s="51">
        <v>5.04</v>
      </c>
      <c r="I385" s="51">
        <v>35.31</v>
      </c>
      <c r="J385" s="51">
        <v>203.96</v>
      </c>
      <c r="K385" s="90">
        <v>682</v>
      </c>
      <c r="L385" s="51">
        <v>33.47</v>
      </c>
    </row>
    <row r="386" spans="1:12" ht="15" x14ac:dyDescent="0.25">
      <c r="A386" s="25"/>
      <c r="B386" s="16"/>
      <c r="C386" s="11"/>
      <c r="D386" s="7" t="s">
        <v>22</v>
      </c>
      <c r="E386" s="59" t="s">
        <v>47</v>
      </c>
      <c r="F386" s="51">
        <v>200</v>
      </c>
      <c r="G386" s="51">
        <v>0.19</v>
      </c>
      <c r="H386" s="51">
        <v>0</v>
      </c>
      <c r="I386" s="51">
        <v>10.09</v>
      </c>
      <c r="J386" s="51">
        <v>41.12</v>
      </c>
      <c r="K386" s="52">
        <v>943</v>
      </c>
      <c r="L386" s="51">
        <v>4.0999999999999996</v>
      </c>
    </row>
    <row r="387" spans="1:12" ht="15" x14ac:dyDescent="0.25">
      <c r="A387" s="25"/>
      <c r="B387" s="16"/>
      <c r="C387" s="11"/>
      <c r="D387" s="7" t="s">
        <v>23</v>
      </c>
      <c r="E387" s="77" t="s">
        <v>48</v>
      </c>
      <c r="F387" s="51">
        <v>50</v>
      </c>
      <c r="G387" s="51">
        <v>3.47</v>
      </c>
      <c r="H387" s="51">
        <v>0.38</v>
      </c>
      <c r="I387" s="51">
        <v>23.15</v>
      </c>
      <c r="J387" s="73">
        <v>109.9</v>
      </c>
      <c r="K387" s="52"/>
      <c r="L387" s="51">
        <v>6.6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9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710</v>
      </c>
      <c r="G391" s="21">
        <f t="shared" ref="G391" si="252">SUM(G384:G390)</f>
        <v>22.46</v>
      </c>
      <c r="H391" s="21">
        <f t="shared" ref="H391" si="253">SUM(H384:H390)</f>
        <v>18.669999999999998</v>
      </c>
      <c r="I391" s="21">
        <f t="shared" ref="I391" si="254">SUM(I384:I390)</f>
        <v>114.54000000000002</v>
      </c>
      <c r="J391" s="21">
        <f t="shared" ref="J391" si="255">SUM(J384:J390)</f>
        <v>716.03</v>
      </c>
      <c r="K391" s="27"/>
      <c r="L391" s="21">
        <f t="shared" ref="L391:L433" si="256">SUM(L384:L390)</f>
        <v>109.32999999999998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63"/>
      <c r="H393" s="63"/>
      <c r="I393" s="63"/>
      <c r="J393" s="63"/>
      <c r="K393" s="52"/>
      <c r="L393" s="64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57">SUM(G392:G394)</f>
        <v>0</v>
      </c>
      <c r="H395" s="21">
        <f t="shared" ref="H395" si="258">SUM(H392:H394)</f>
        <v>0</v>
      </c>
      <c r="I395" s="21">
        <f t="shared" ref="I395" si="259">SUM(I392:I394)</f>
        <v>0</v>
      </c>
      <c r="J395" s="21">
        <f t="shared" ref="J395" si="260">SUM(J392:J394)</f>
        <v>0</v>
      </c>
      <c r="K395" s="27"/>
      <c r="L395" s="21">
        <f>SUM(L392:L394)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5" x14ac:dyDescent="0.25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61">SUM(G396:G404)</f>
        <v>0</v>
      </c>
      <c r="H405" s="21">
        <f t="shared" ref="H405" si="262">SUM(H396:H404)</f>
        <v>0</v>
      </c>
      <c r="I405" s="21">
        <f t="shared" ref="I405" si="263">SUM(I396:I404)</f>
        <v>0</v>
      </c>
      <c r="J405" s="21">
        <f t="shared" ref="J405" si="264">SUM(J396:J404)</f>
        <v>0</v>
      </c>
      <c r="K405" s="27"/>
      <c r="L405" s="21">
        <f>SUM(L396:L404)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65">SUM(G406:G409)</f>
        <v>0</v>
      </c>
      <c r="H410" s="21">
        <f t="shared" ref="H410" si="266">SUM(H406:H409)</f>
        <v>0</v>
      </c>
      <c r="I410" s="21">
        <f t="shared" ref="I410" si="267">SUM(I406:I409)</f>
        <v>0</v>
      </c>
      <c r="J410" s="21">
        <f t="shared" ref="J410" si="268">SUM(J406:J409)</f>
        <v>0</v>
      </c>
      <c r="K410" s="27"/>
      <c r="L410" s="21">
        <f>SUM(L406:L409)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69">SUM(G411:G416)</f>
        <v>0</v>
      </c>
      <c r="H417" s="21">
        <f t="shared" ref="H417" si="270">SUM(H411:H416)</f>
        <v>0</v>
      </c>
      <c r="I417" s="21">
        <f t="shared" ref="I417" si="271">SUM(I411:I416)</f>
        <v>0</v>
      </c>
      <c r="J417" s="21">
        <f t="shared" ref="J417" si="272">SUM(J411:J416)</f>
        <v>0</v>
      </c>
      <c r="K417" s="27"/>
      <c r="L417" s="21">
        <f>SUM(L411:L416)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73">SUM(G418:G423)</f>
        <v>0</v>
      </c>
      <c r="H424" s="21">
        <f t="shared" ref="H424" si="274">SUM(H418:H423)</f>
        <v>0</v>
      </c>
      <c r="I424" s="21">
        <f t="shared" ref="I424" si="275">SUM(I418:I423)</f>
        <v>0</v>
      </c>
      <c r="J424" s="21">
        <f t="shared" ref="J424" si="276">SUM(J418:J423)</f>
        <v>0</v>
      </c>
      <c r="K424" s="27"/>
      <c r="L424" s="21">
        <f>SUM(L418:L423)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80" t="s">
        <v>4</v>
      </c>
      <c r="D425" s="81"/>
      <c r="E425" s="33"/>
      <c r="F425" s="34">
        <f>F391+F395+F405+F410+F417+F424</f>
        <v>710</v>
      </c>
      <c r="G425" s="34">
        <f t="shared" ref="G425" si="277">G391+G395+G405+G410+G417+G424</f>
        <v>22.46</v>
      </c>
      <c r="H425" s="34">
        <f t="shared" ref="H425" si="278">H391+H395+H405+H410+H417+H424</f>
        <v>18.669999999999998</v>
      </c>
      <c r="I425" s="34">
        <f t="shared" ref="I425" si="279">I391+I395+I405+I410+I417+I424</f>
        <v>114.54000000000002</v>
      </c>
      <c r="J425" s="34">
        <f t="shared" ref="J425" si="280">J391+J395+J405+J410+J417+J424</f>
        <v>716.03</v>
      </c>
      <c r="K425" s="35"/>
      <c r="L425" s="34">
        <f t="shared" ref="L425" si="281">L391+L395+L405+L410+L417+L424</f>
        <v>109.32999999999998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64</v>
      </c>
      <c r="F426" s="48">
        <v>250</v>
      </c>
      <c r="G426" s="48">
        <v>18.61</v>
      </c>
      <c r="H426" s="48">
        <v>14.6</v>
      </c>
      <c r="I426" s="48">
        <v>27.79</v>
      </c>
      <c r="J426" s="72">
        <v>317</v>
      </c>
      <c r="K426" s="49">
        <v>659</v>
      </c>
      <c r="L426" s="48">
        <v>59.7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9" t="s">
        <v>50</v>
      </c>
      <c r="F428" s="51">
        <v>200</v>
      </c>
      <c r="G428" s="51">
        <v>0.24</v>
      </c>
      <c r="H428" s="51">
        <v>0.05</v>
      </c>
      <c r="I428" s="51">
        <v>11.04</v>
      </c>
      <c r="J428" s="51">
        <v>45.57</v>
      </c>
      <c r="K428" s="52" t="s">
        <v>54</v>
      </c>
      <c r="L428" s="51">
        <v>8.42</v>
      </c>
    </row>
    <row r="429" spans="1:12" ht="15" x14ac:dyDescent="0.25">
      <c r="A429" s="25"/>
      <c r="B429" s="16"/>
      <c r="C429" s="11"/>
      <c r="D429" s="7" t="s">
        <v>23</v>
      </c>
      <c r="E429" s="61" t="s">
        <v>48</v>
      </c>
      <c r="F429" s="51">
        <v>54</v>
      </c>
      <c r="G429" s="51">
        <v>3.47</v>
      </c>
      <c r="H429" s="51">
        <v>0.4</v>
      </c>
      <c r="I429" s="51">
        <v>24.97</v>
      </c>
      <c r="J429" s="51">
        <v>118.44</v>
      </c>
      <c r="K429" s="52"/>
      <c r="L429" s="51">
        <v>7.12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9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504</v>
      </c>
      <c r="G433" s="21">
        <f t="shared" ref="G433" si="282">SUM(G426:G432)</f>
        <v>22.319999999999997</v>
      </c>
      <c r="H433" s="21">
        <f t="shared" ref="H433" si="283">SUM(H426:H432)</f>
        <v>15.05</v>
      </c>
      <c r="I433" s="21">
        <f t="shared" ref="I433" si="284">SUM(I426:I432)</f>
        <v>63.8</v>
      </c>
      <c r="J433" s="21">
        <f t="shared" ref="J433" si="285">SUM(J426:J432)</f>
        <v>481.01</v>
      </c>
      <c r="K433" s="27"/>
      <c r="L433" s="21">
        <f t="shared" si="256"/>
        <v>75.240000000000009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63"/>
      <c r="H435" s="63"/>
      <c r="I435" s="63"/>
      <c r="J435" s="63"/>
      <c r="K435" s="52"/>
      <c r="L435" s="64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286">SUM(G434:G436)</f>
        <v>0</v>
      </c>
      <c r="H437" s="21">
        <f t="shared" ref="H437" si="287">SUM(H434:H436)</f>
        <v>0</v>
      </c>
      <c r="I437" s="21">
        <f t="shared" ref="I437" si="288">SUM(I434:I436)</f>
        <v>0</v>
      </c>
      <c r="J437" s="21">
        <f t="shared" ref="J437" si="289">SUM(J434:J436)</f>
        <v>0</v>
      </c>
      <c r="K437" s="27"/>
      <c r="L437" s="21">
        <f>SUM(L434:L436)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290">SUM(G438:G446)</f>
        <v>0</v>
      </c>
      <c r="H447" s="21">
        <f t="shared" ref="H447" si="291">SUM(H438:H446)</f>
        <v>0</v>
      </c>
      <c r="I447" s="21">
        <f t="shared" ref="I447" si="292">SUM(I438:I446)</f>
        <v>0</v>
      </c>
      <c r="J447" s="21">
        <f t="shared" ref="J447" si="293">SUM(J438:J446)</f>
        <v>0</v>
      </c>
      <c r="K447" s="27"/>
      <c r="L447" s="21">
        <f>SUM(L438:L446)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294">SUM(G448:G451)</f>
        <v>0</v>
      </c>
      <c r="H452" s="21">
        <f t="shared" ref="H452" si="295">SUM(H448:H451)</f>
        <v>0</v>
      </c>
      <c r="I452" s="21">
        <f t="shared" ref="I452" si="296">SUM(I448:I451)</f>
        <v>0</v>
      </c>
      <c r="J452" s="21">
        <f t="shared" ref="J452" si="297">SUM(J448:J451)</f>
        <v>0</v>
      </c>
      <c r="K452" s="27"/>
      <c r="L452" s="21">
        <f>SUM(L448:L451)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298">SUM(G453:G458)</f>
        <v>0</v>
      </c>
      <c r="H459" s="21">
        <f t="shared" ref="H459" si="299">SUM(H453:H458)</f>
        <v>0</v>
      </c>
      <c r="I459" s="21">
        <f t="shared" ref="I459" si="300">SUM(I453:I458)</f>
        <v>0</v>
      </c>
      <c r="J459" s="21">
        <f t="shared" ref="J459" si="301">SUM(J453:J458)</f>
        <v>0</v>
      </c>
      <c r="K459" s="27"/>
      <c r="L459" s="21">
        <f>SUM(L453:L458)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02">SUM(G460:G465)</f>
        <v>0</v>
      </c>
      <c r="H466" s="21">
        <f t="shared" ref="H466" si="303">SUM(H460:H465)</f>
        <v>0</v>
      </c>
      <c r="I466" s="21">
        <f t="shared" ref="I466" si="304">SUM(I460:I465)</f>
        <v>0</v>
      </c>
      <c r="J466" s="21">
        <f t="shared" ref="J466" si="305">SUM(J460:J465)</f>
        <v>0</v>
      </c>
      <c r="K466" s="27"/>
      <c r="L466" s="21">
        <f>SUM(L460:L465)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80" t="s">
        <v>4</v>
      </c>
      <c r="D467" s="81"/>
      <c r="E467" s="33"/>
      <c r="F467" s="40">
        <f>F433+F437+F447+F452+F459+F466</f>
        <v>504</v>
      </c>
      <c r="G467" s="40">
        <f t="shared" ref="G467" si="306">G433+G437+G447+G452+G459+G466</f>
        <v>22.319999999999997</v>
      </c>
      <c r="H467" s="40">
        <f t="shared" ref="H467" si="307">H433+H437+H447+H452+H459+H466</f>
        <v>15.05</v>
      </c>
      <c r="I467" s="40">
        <f t="shared" ref="I467" si="308">I433+I437+I447+I452+I459+I466</f>
        <v>63.8</v>
      </c>
      <c r="J467" s="40">
        <f t="shared" ref="J467" si="309">J433+J437+J447+J452+J459+J466</f>
        <v>481.01</v>
      </c>
      <c r="K467" s="35"/>
      <c r="L467" s="40">
        <f t="shared" ref="L467" si="310">L433+L437+L447+L452+L459+L466</f>
        <v>75.240000000000009</v>
      </c>
    </row>
    <row r="468" spans="1:12" ht="25.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65</v>
      </c>
      <c r="F468" s="51">
        <v>290</v>
      </c>
      <c r="G468" s="51">
        <v>14.77</v>
      </c>
      <c r="H468" s="51">
        <v>22.71</v>
      </c>
      <c r="I468" s="51">
        <v>41.95</v>
      </c>
      <c r="J468" s="51">
        <v>431.27</v>
      </c>
      <c r="K468" s="89">
        <v>602</v>
      </c>
      <c r="L468" s="51">
        <v>74.22</v>
      </c>
    </row>
    <row r="469" spans="1:12" ht="15" x14ac:dyDescent="0.25">
      <c r="A469" s="25"/>
      <c r="B469" s="16"/>
      <c r="C469" s="11"/>
      <c r="D469" s="6"/>
      <c r="E469" s="50" t="s">
        <v>66</v>
      </c>
      <c r="F469" s="51">
        <v>180</v>
      </c>
      <c r="G469" s="51">
        <v>6.68</v>
      </c>
      <c r="H469" s="51">
        <v>5.22</v>
      </c>
      <c r="I469" s="51">
        <v>34.159999999999997</v>
      </c>
      <c r="J469" s="51">
        <v>210.74</v>
      </c>
      <c r="K469" s="90">
        <v>688</v>
      </c>
      <c r="L469" s="51">
        <v>24.62</v>
      </c>
    </row>
    <row r="470" spans="1:12" ht="15" x14ac:dyDescent="0.25">
      <c r="A470" s="25"/>
      <c r="B470" s="16"/>
      <c r="C470" s="11"/>
      <c r="D470" s="7" t="s">
        <v>22</v>
      </c>
      <c r="E470" s="59" t="s">
        <v>67</v>
      </c>
      <c r="F470" s="51">
        <v>200</v>
      </c>
      <c r="G470" s="51">
        <v>0.26</v>
      </c>
      <c r="H470" s="51">
        <v>0.01</v>
      </c>
      <c r="I470" s="51">
        <v>10.29</v>
      </c>
      <c r="J470" s="51">
        <v>42.29</v>
      </c>
      <c r="K470" s="52">
        <v>943</v>
      </c>
      <c r="L470" s="51">
        <v>8.41</v>
      </c>
    </row>
    <row r="471" spans="1:12" ht="15" x14ac:dyDescent="0.25">
      <c r="A471" s="25"/>
      <c r="B471" s="16"/>
      <c r="C471" s="11"/>
      <c r="D471" s="7" t="s">
        <v>23</v>
      </c>
      <c r="E471" s="61" t="s">
        <v>48</v>
      </c>
      <c r="F471" s="51">
        <v>50</v>
      </c>
      <c r="G471" s="51">
        <v>3.47</v>
      </c>
      <c r="H471" s="51">
        <v>0.38</v>
      </c>
      <c r="I471" s="51">
        <v>23.15</v>
      </c>
      <c r="J471" s="73">
        <v>109.9</v>
      </c>
      <c r="K471" s="52"/>
      <c r="L471" s="51">
        <v>6.6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9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720</v>
      </c>
      <c r="G475" s="21">
        <f t="shared" ref="G475" si="311">SUM(G468:G474)</f>
        <v>25.18</v>
      </c>
      <c r="H475" s="21">
        <f t="shared" ref="H475" si="312">SUM(H468:H474)</f>
        <v>28.32</v>
      </c>
      <c r="I475" s="21">
        <f t="shared" ref="I475" si="313">SUM(I468:I474)</f>
        <v>109.55000000000001</v>
      </c>
      <c r="J475" s="21">
        <f t="shared" ref="J475" si="314">SUM(J468:J474)</f>
        <v>794.19999999999993</v>
      </c>
      <c r="K475" s="27"/>
      <c r="L475" s="21">
        <f t="shared" ref="L475:L517" si="315">SUM(L468:L474)</f>
        <v>113.85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63"/>
      <c r="H477" s="63"/>
      <c r="I477" s="63"/>
      <c r="J477" s="63"/>
      <c r="K477" s="52"/>
      <c r="L477" s="64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16">SUM(G476:G478)</f>
        <v>0</v>
      </c>
      <c r="H479" s="21">
        <f t="shared" ref="H479" si="317">SUM(H476:H478)</f>
        <v>0</v>
      </c>
      <c r="I479" s="21">
        <f t="shared" ref="I479" si="318">SUM(I476:I478)</f>
        <v>0</v>
      </c>
      <c r="J479" s="21">
        <f t="shared" ref="J479" si="319">SUM(J476:J478)</f>
        <v>0</v>
      </c>
      <c r="K479" s="27"/>
      <c r="L479" s="21">
        <f>SUM(L476:L478)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20">SUM(G480:G488)</f>
        <v>0</v>
      </c>
      <c r="H489" s="21">
        <f t="shared" ref="H489" si="321">SUM(H480:H488)</f>
        <v>0</v>
      </c>
      <c r="I489" s="21">
        <f t="shared" ref="I489" si="322">SUM(I480:I488)</f>
        <v>0</v>
      </c>
      <c r="J489" s="21">
        <f t="shared" ref="J489" si="323">SUM(J480:J488)</f>
        <v>0</v>
      </c>
      <c r="K489" s="27"/>
      <c r="L489" s="21">
        <f>SUM(L480:L488)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24">SUM(G490:G493)</f>
        <v>0</v>
      </c>
      <c r="H494" s="21">
        <f t="shared" ref="H494" si="325">SUM(H490:H493)</f>
        <v>0</v>
      </c>
      <c r="I494" s="21">
        <f t="shared" ref="I494" si="326">SUM(I490:I493)</f>
        <v>0</v>
      </c>
      <c r="J494" s="21">
        <f t="shared" ref="J494" si="327">SUM(J490:J493)</f>
        <v>0</v>
      </c>
      <c r="K494" s="27"/>
      <c r="L494" s="21">
        <f>SUM(L491:L493)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28">SUM(G495:G500)</f>
        <v>0</v>
      </c>
      <c r="H501" s="21">
        <f t="shared" ref="H501" si="329">SUM(H495:H500)</f>
        <v>0</v>
      </c>
      <c r="I501" s="21">
        <f t="shared" ref="I501" si="330">SUM(I495:I500)</f>
        <v>0</v>
      </c>
      <c r="J501" s="21">
        <f t="shared" ref="J501" si="331">SUM(J495:J500)</f>
        <v>0</v>
      </c>
      <c r="K501" s="27"/>
      <c r="L501" s="21">
        <f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32">SUM(G502:G507)</f>
        <v>0</v>
      </c>
      <c r="H508" s="21">
        <f t="shared" ref="H508" si="333">SUM(H502:H507)</f>
        <v>0</v>
      </c>
      <c r="I508" s="21">
        <f t="shared" ref="I508" si="334">SUM(I502:I507)</f>
        <v>0</v>
      </c>
      <c r="J508" s="21">
        <f t="shared" ref="J508" si="335">SUM(J502:J507)</f>
        <v>0</v>
      </c>
      <c r="K508" s="27"/>
      <c r="L508" s="21">
        <f>SUM(L502:L507)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80" t="s">
        <v>4</v>
      </c>
      <c r="D509" s="81"/>
      <c r="E509" s="33"/>
      <c r="F509" s="34">
        <f>F475+F479+F489+F494+F501+F508</f>
        <v>720</v>
      </c>
      <c r="G509" s="34">
        <f t="shared" ref="G509" si="336">G475+G479+G489+G494+G501+G508</f>
        <v>25.18</v>
      </c>
      <c r="H509" s="34">
        <f t="shared" ref="H509" si="337">H475+H479+H489+H494+H501+H508</f>
        <v>28.32</v>
      </c>
      <c r="I509" s="34">
        <f t="shared" ref="I509" si="338">I475+I479+I489+I494+I501+I508</f>
        <v>109.55000000000001</v>
      </c>
      <c r="J509" s="34">
        <f t="shared" ref="J509" si="339">J475+J479+J489+J494+J501+J508</f>
        <v>794.19999999999993</v>
      </c>
      <c r="K509" s="35"/>
      <c r="L509" s="34">
        <f t="shared" ref="L509" si="340">L475+L479+L489+L494+L501+L508</f>
        <v>113.85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41">SUM(G510:G516)</f>
        <v>0</v>
      </c>
      <c r="H517" s="21">
        <f t="shared" ref="H517" si="342">SUM(H510:H516)</f>
        <v>0</v>
      </c>
      <c r="I517" s="21">
        <f t="shared" ref="I517" si="343">SUM(I510:I516)</f>
        <v>0</v>
      </c>
      <c r="J517" s="21">
        <f t="shared" ref="J517" si="344">SUM(J510:J516)</f>
        <v>0</v>
      </c>
      <c r="K517" s="27"/>
      <c r="L517" s="21">
        <f t="shared" si="315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45">SUM(G518:G520)</f>
        <v>0</v>
      </c>
      <c r="H521" s="21">
        <f t="shared" ref="H521" si="346">SUM(H518:H520)</f>
        <v>0</v>
      </c>
      <c r="I521" s="21">
        <f t="shared" ref="I521" si="347">SUM(I518:I520)</f>
        <v>0</v>
      </c>
      <c r="J521" s="21">
        <f t="shared" ref="J521" si="348">SUM(J518:J520)</f>
        <v>0</v>
      </c>
      <c r="K521" s="27"/>
      <c r="L521" s="21">
        <f t="shared" ref="L521" ca="1" si="349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50">SUM(G522:G530)</f>
        <v>0</v>
      </c>
      <c r="H531" s="21">
        <f t="shared" ref="H531" si="351">SUM(H522:H530)</f>
        <v>0</v>
      </c>
      <c r="I531" s="21">
        <f t="shared" ref="I531" si="352">SUM(I522:I530)</f>
        <v>0</v>
      </c>
      <c r="J531" s="21">
        <f t="shared" ref="J531" si="353">SUM(J522:J530)</f>
        <v>0</v>
      </c>
      <c r="K531" s="27"/>
      <c r="L531" s="21">
        <f t="shared" ref="L531" ca="1" si="354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55">SUM(G532:G535)</f>
        <v>0</v>
      </c>
      <c r="H536" s="21">
        <f t="shared" ref="H536" si="356">SUM(H532:H535)</f>
        <v>0</v>
      </c>
      <c r="I536" s="21">
        <f t="shared" ref="I536" si="357">SUM(I532:I535)</f>
        <v>0</v>
      </c>
      <c r="J536" s="21">
        <f t="shared" ref="J536" si="358">SUM(J532:J535)</f>
        <v>0</v>
      </c>
      <c r="K536" s="27"/>
      <c r="L536" s="21">
        <f t="shared" ref="L536" ca="1" si="359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60">SUM(G537:G542)</f>
        <v>0</v>
      </c>
      <c r="H543" s="21">
        <f t="shared" ref="H543" si="361">SUM(H537:H542)</f>
        <v>0</v>
      </c>
      <c r="I543" s="21">
        <f t="shared" ref="I543" si="362">SUM(I537:I542)</f>
        <v>0</v>
      </c>
      <c r="J543" s="21">
        <f t="shared" ref="J543" si="363">SUM(J537:J542)</f>
        <v>0</v>
      </c>
      <c r="K543" s="27"/>
      <c r="L543" s="21">
        <f t="shared" ref="L543" ca="1" si="364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65">SUM(G544:G549)</f>
        <v>0</v>
      </c>
      <c r="H550" s="21">
        <f t="shared" ref="H550" si="366">SUM(H544:H549)</f>
        <v>0</v>
      </c>
      <c r="I550" s="21">
        <f t="shared" ref="I550" si="367">SUM(I544:I549)</f>
        <v>0</v>
      </c>
      <c r="J550" s="21">
        <f t="shared" ref="J550" si="368">SUM(J544:J549)</f>
        <v>0</v>
      </c>
      <c r="K550" s="27"/>
      <c r="L550" s="21">
        <f t="shared" ref="L550" ca="1" si="369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80" t="s">
        <v>4</v>
      </c>
      <c r="D551" s="81"/>
      <c r="E551" s="33"/>
      <c r="F551" s="34">
        <f>F517+F521+F531+F536+F543+F550</f>
        <v>0</v>
      </c>
      <c r="G551" s="34">
        <f t="shared" ref="G551" si="370">G517+G521+G531+G536+G543+G550</f>
        <v>0</v>
      </c>
      <c r="H551" s="34">
        <f t="shared" ref="H551" si="371">H517+H521+H531+H536+H543+H550</f>
        <v>0</v>
      </c>
      <c r="I551" s="34">
        <f t="shared" ref="I551" si="372">I517+I521+I531+I536+I543+I550</f>
        <v>0</v>
      </c>
      <c r="J551" s="34">
        <f t="shared" ref="J551" si="373">J517+J521+J531+J536+J543+J550</f>
        <v>0</v>
      </c>
      <c r="K551" s="35"/>
      <c r="L551" s="34">
        <f t="shared" ref="L551" ca="1" si="374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375">SUM(G552:G558)</f>
        <v>0</v>
      </c>
      <c r="H559" s="21">
        <f t="shared" ref="H559" si="376">SUM(H552:H558)</f>
        <v>0</v>
      </c>
      <c r="I559" s="21">
        <f t="shared" ref="I559" si="377">SUM(I552:I558)</f>
        <v>0</v>
      </c>
      <c r="J559" s="21">
        <f t="shared" ref="J559" si="378">SUM(J552:J558)</f>
        <v>0</v>
      </c>
      <c r="K559" s="27"/>
      <c r="L559" s="21">
        <f t="shared" ref="L559" si="379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380">SUM(G560:G562)</f>
        <v>0</v>
      </c>
      <c r="H563" s="21">
        <f t="shared" ref="H563" si="381">SUM(H560:H562)</f>
        <v>0</v>
      </c>
      <c r="I563" s="21">
        <f t="shared" ref="I563" si="382">SUM(I560:I562)</f>
        <v>0</v>
      </c>
      <c r="J563" s="21">
        <f t="shared" ref="J563" si="383">SUM(J560:J562)</f>
        <v>0</v>
      </c>
      <c r="K563" s="27"/>
      <c r="L563" s="21">
        <f t="shared" ref="L563" ca="1" si="384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385">SUM(G564:G572)</f>
        <v>0</v>
      </c>
      <c r="H573" s="21">
        <f t="shared" ref="H573" si="386">SUM(H564:H572)</f>
        <v>0</v>
      </c>
      <c r="I573" s="21">
        <f t="shared" ref="I573" si="387">SUM(I564:I572)</f>
        <v>0</v>
      </c>
      <c r="J573" s="21">
        <f t="shared" ref="J573" si="388">SUM(J564:J572)</f>
        <v>0</v>
      </c>
      <c r="K573" s="27"/>
      <c r="L573" s="21">
        <f t="shared" ref="L573" ca="1" si="389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390">SUM(G574:G577)</f>
        <v>0</v>
      </c>
      <c r="H578" s="21">
        <f t="shared" ref="H578" si="391">SUM(H574:H577)</f>
        <v>0</v>
      </c>
      <c r="I578" s="21">
        <f t="shared" ref="I578" si="392">SUM(I574:I577)</f>
        <v>0</v>
      </c>
      <c r="J578" s="21">
        <f t="shared" ref="J578" si="393">SUM(J574:J577)</f>
        <v>0</v>
      </c>
      <c r="K578" s="27"/>
      <c r="L578" s="21">
        <f t="shared" ref="L578" ca="1" si="394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395">SUM(G579:G584)</f>
        <v>0</v>
      </c>
      <c r="H585" s="21">
        <f t="shared" ref="H585" si="396">SUM(H579:H584)</f>
        <v>0</v>
      </c>
      <c r="I585" s="21">
        <f t="shared" ref="I585" si="397">SUM(I579:I584)</f>
        <v>0</v>
      </c>
      <c r="J585" s="21">
        <f t="shared" ref="J585" si="398">SUM(J579:J584)</f>
        <v>0</v>
      </c>
      <c r="K585" s="27"/>
      <c r="L585" s="21">
        <f t="shared" ref="L585" ca="1" si="399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00">SUM(G586:G591)</f>
        <v>0</v>
      </c>
      <c r="H592" s="21">
        <f t="shared" ref="H592" si="401">SUM(H586:H591)</f>
        <v>0</v>
      </c>
      <c r="I592" s="21">
        <f t="shared" ref="I592" si="402">SUM(I586:I591)</f>
        <v>0</v>
      </c>
      <c r="J592" s="21">
        <f t="shared" ref="J592" si="403">SUM(J586:J591)</f>
        <v>0</v>
      </c>
      <c r="K592" s="27"/>
      <c r="L592" s="21">
        <f t="shared" ref="L592" ca="1" si="404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85" t="s">
        <v>4</v>
      </c>
      <c r="D593" s="86"/>
      <c r="E593" s="39"/>
      <c r="F593" s="40">
        <f>F559+F563+F573+F578+F585+F592</f>
        <v>0</v>
      </c>
      <c r="G593" s="40">
        <f t="shared" ref="G593" si="405">G559+G563+G573+G578+G585+G592</f>
        <v>0</v>
      </c>
      <c r="H593" s="40">
        <f t="shared" ref="H593" si="406">H559+H563+H573+H578+H585+H592</f>
        <v>0</v>
      </c>
      <c r="I593" s="40">
        <f t="shared" ref="I593" si="407">I559+I563+I573+I578+I585+I592</f>
        <v>0</v>
      </c>
      <c r="J593" s="40">
        <f t="shared" ref="J593" si="408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87" t="s">
        <v>5</v>
      </c>
      <c r="D594" s="87"/>
      <c r="E594" s="8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596.5</v>
      </c>
      <c r="G594" s="42">
        <f t="shared" ref="G594:J594" si="40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19.734000000000002</v>
      </c>
      <c r="H594" s="42">
        <f t="shared" si="409"/>
        <v>15.047000000000001</v>
      </c>
      <c r="I594" s="42">
        <f t="shared" si="409"/>
        <v>84.136999999999986</v>
      </c>
      <c r="J594" s="42">
        <f t="shared" si="409"/>
        <v>595.42600000000004</v>
      </c>
      <c r="K594" s="42"/>
      <c r="L594" s="42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0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47:D47"/>
    <mergeCell ref="C1:E1"/>
    <mergeCell ref="H1:K1"/>
    <mergeCell ref="H2:K2"/>
    <mergeCell ref="C89:D89"/>
    <mergeCell ref="C299:D299"/>
    <mergeCell ref="C131:D131"/>
    <mergeCell ref="C173:D173"/>
    <mergeCell ref="C215:D215"/>
    <mergeCell ref="C257:D257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2023-10-11T05:37:33Z</cp:lastPrinted>
  <dcterms:created xsi:type="dcterms:W3CDTF">2022-05-16T14:23:56Z</dcterms:created>
  <dcterms:modified xsi:type="dcterms:W3CDTF">2026-01-19T04:30:21Z</dcterms:modified>
</cp:coreProperties>
</file>